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Productos" sheetId="2" state="visible" r:id="rId4"/>
    <sheet name="Historial_Ventas" sheetId="3" state="visible" r:id="rId5"/>
    <sheet name="Proveedores" sheetId="4" state="visible" r:id="rId6"/>
  </sheets>
  <definedNames>
    <definedName function="false" hidden="true" localSheetId="2" name="_xlnm._FilterDatabase" vbProcedure="false">Historial_Ventas!$A$3:$J$12</definedName>
    <definedName function="false" hidden="true" localSheetId="1" name="_xlnm._FilterDatabase" vbProcedure="false">Productos!$A$3:$N$68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<sst xmlns="http://schemas.openxmlformats.org/spreadsheetml/2006/main" count="538" uniqueCount="304">
  <si>
    <t xml:space="preserve">NOGA SAS — Guía de uso del Dataset</t>
  </si>
  <si>
    <t xml:space="preserve">HOJAS</t>
  </si>
  <si>
    <t xml:space="preserve">Productos</t>
  </si>
  <si>
    <t xml:space="preserve">Catálogo completo. Edita stock, consumo, precios. La columna 'Días cobertura' se calcula sola.</t>
  </si>
  <si>
    <t xml:space="preserve">Historial_Ventas</t>
  </si>
  <si>
    <t xml:space="preserve">Ventas mensuales por SKU. Agrega meses como columnas nuevas. Tendencia se calcula automáticamente.</t>
  </si>
  <si>
    <t xml:space="preserve">Proveedores</t>
  </si>
  <si>
    <t xml:space="preserve">Directorio de proveedores. El nombre debe coincidir exactamente con el campo 'Proveedor' en Productos.</t>
  </si>
  <si>
    <t xml:space="preserve">CAMPOS EDITABLES</t>
  </si>
  <si>
    <t xml:space="preserve">Texto azul</t>
  </si>
  <si>
    <t xml:space="preserve">Son datos que puedes modificar libremente (stock, precios, consumo, etc.)</t>
  </si>
  <si>
    <t xml:space="preserve">Texto negro</t>
  </si>
  <si>
    <t xml:space="preserve">Son fórmulas — no editar, se calculan automáticamente.</t>
  </si>
  <si>
    <t xml:space="preserve">Celdas rojas</t>
  </si>
  <si>
    <t xml:space="preserve">Producto CRÍTICO: se agota en ≤ 7 días. Reordenar hoy.</t>
  </si>
  <si>
    <t xml:space="preserve">Celdas naranjas</t>
  </si>
  <si>
    <t xml:space="preserve">Producto URGENTE: se agota en ≤ 14 días.</t>
  </si>
  <si>
    <t xml:space="preserve">Celdas amarillas</t>
  </si>
  <si>
    <t xml:space="preserve">Producto PRÓXIMO: se agota en ≤ 21 días.</t>
  </si>
  <si>
    <t xml:space="preserve">USO CON SCRIPT</t>
  </si>
  <si>
    <t xml:space="preserve">querri_engine.py</t>
  </si>
  <si>
    <t xml:space="preserve">Coloca el archivo Excel en la misma carpeta que el script.</t>
  </si>
  <si>
    <t xml:space="preserve">Comando básico</t>
  </si>
  <si>
    <t xml:space="preserve">python querri_engine.py alertas</t>
  </si>
  <si>
    <t xml:space="preserve">Otros comandos</t>
  </si>
  <si>
    <t xml:space="preserve">reorden | proyectar &lt;sku&gt; &lt;días&gt; | comparar &lt;sku&gt; | buscar &lt;texto&gt; | resumen | rotacion &lt;cat&gt;</t>
  </si>
  <si>
    <t xml:space="preserve">AGREGAR PRODUCTOS</t>
  </si>
  <si>
    <t xml:space="preserve">Paso 1</t>
  </si>
  <si>
    <t xml:space="preserve">Agrega una fila nueva al final de la tabla en la hoja Productos.</t>
  </si>
  <si>
    <t xml:space="preserve">Paso 2</t>
  </si>
  <si>
    <t xml:space="preserve">Completa todos los campos en azul.</t>
  </si>
  <si>
    <t xml:space="preserve">Paso 3</t>
  </si>
  <si>
    <t xml:space="preserve">La fórmula de Días cobertura se aplica automáticamente si copias desde la fila anterior.</t>
  </si>
  <si>
    <t xml:space="preserve">Paso 4</t>
  </si>
  <si>
    <t xml:space="preserve">Si el proveedor es nuevo, agrégalo también en la hoja Proveedores.</t>
  </si>
  <si>
    <t xml:space="preserve">NOGA SAS — Inventario de Productos</t>
  </si>
  <si>
    <t xml:space="preserve">⚠️  Edita los campos en AZUL. No modifiques las columnas de fórmulas (negro). Guarda el archivo y el script lo leerá automáticamente.</t>
  </si>
  <si>
    <t xml:space="preserve">SKU</t>
  </si>
  <si>
    <t xml:space="preserve">Nombre</t>
  </si>
  <si>
    <t xml:space="preserve">Categoría</t>
  </si>
  <si>
    <t xml:space="preserve">Subcategoría</t>
  </si>
  <si>
    <t xml:space="preserve">Stock actual</t>
  </si>
  <si>
    <t xml:space="preserve">Consumo/día</t>
  </si>
  <si>
    <t xml:space="preserve">Días cobertura</t>
  </si>
  <si>
    <t xml:space="preserve">Precio unit COP</t>
  </si>
  <si>
    <t xml:space="preserve">Stock mínimo</t>
  </si>
  <si>
    <t xml:space="preserve">Stock máximo</t>
  </si>
  <si>
    <t xml:space="preserve">Unidad</t>
  </si>
  <si>
    <t xml:space="preserve">Proveedor</t>
  </si>
  <si>
    <t xml:space="preserve">Lead time (días)</t>
  </si>
  <si>
    <t xml:space="preserve">Rotación anual</t>
  </si>
  <si>
    <t xml:space="preserve">NOG-BOV-001</t>
  </si>
  <si>
    <t xml:space="preserve">Concentrado Bovino Engorde 18%</t>
  </si>
  <si>
    <t xml:space="preserve">ganadero</t>
  </si>
  <si>
    <t xml:space="preserve">nutricion_bovina</t>
  </si>
  <si>
    <t xml:space="preserve">bulto 40kg</t>
  </si>
  <si>
    <t xml:space="preserve">Italcol</t>
  </si>
  <si>
    <t xml:space="preserve">NOG-BOV-002</t>
  </si>
  <si>
    <t xml:space="preserve">Concentrado Bovino Lactante 22%</t>
  </si>
  <si>
    <t xml:space="preserve">NOG-BOV-003</t>
  </si>
  <si>
    <t xml:space="preserve">Sal Mineralizada Ganadería 8%</t>
  </si>
  <si>
    <t xml:space="preserve">bulto 25kg</t>
  </si>
  <si>
    <t xml:space="preserve">Monómeros</t>
  </si>
  <si>
    <t xml:space="preserve">NOG-BOV-004</t>
  </si>
  <si>
    <t xml:space="preserve">Melaza de Caña Industrial</t>
  </si>
  <si>
    <t xml:space="preserve">litro</t>
  </si>
  <si>
    <t xml:space="preserve">Manuelita</t>
  </si>
  <si>
    <t xml:space="preserve">NOG-BOV-005</t>
  </si>
  <si>
    <t xml:space="preserve">Urea Forrajera 46%</t>
  </si>
  <si>
    <t xml:space="preserve">bulto 50kg</t>
  </si>
  <si>
    <t xml:space="preserve">Abocol</t>
  </si>
  <si>
    <t xml:space="preserve">NOG-BOV-006</t>
  </si>
  <si>
    <t xml:space="preserve">Heno de Alfalfa Importado</t>
  </si>
  <si>
    <t xml:space="preserve">fardo 25kg</t>
  </si>
  <si>
    <t xml:space="preserve">Agro Andina</t>
  </si>
  <si>
    <t xml:space="preserve">NOG-BOV-007</t>
  </si>
  <si>
    <t xml:space="preserve">Torta de Soya 48% Proteína</t>
  </si>
  <si>
    <t xml:space="preserve">Cargill Colombia</t>
  </si>
  <si>
    <t xml:space="preserve">NOG-BOV-008</t>
  </si>
  <si>
    <t xml:space="preserve">Premezcla Vitamínica Bovina</t>
  </si>
  <si>
    <t xml:space="preserve">DSM Nutritional</t>
  </si>
  <si>
    <t xml:space="preserve">NOG-VET-001</t>
  </si>
  <si>
    <t xml:space="preserve">Ivermectina 1% Inyectable</t>
  </si>
  <si>
    <t xml:space="preserve">veterinario_bovino</t>
  </si>
  <si>
    <t xml:space="preserve">ml</t>
  </si>
  <si>
    <t xml:space="preserve">Biogén Colombia</t>
  </si>
  <si>
    <t xml:space="preserve">NOG-VET-002</t>
  </si>
  <si>
    <t xml:space="preserve">Antibiótico Oxitetraciclina 200mg/ml</t>
  </si>
  <si>
    <t xml:space="preserve">frasco 100ml</t>
  </si>
  <si>
    <t xml:space="preserve">Synthesis</t>
  </si>
  <si>
    <t xml:space="preserve">NOG-VET-003</t>
  </si>
  <si>
    <t xml:space="preserve">Vacuna Triple Bovina (IBR, DVB, PI3)</t>
  </si>
  <si>
    <t xml:space="preserve">dosis</t>
  </si>
  <si>
    <t xml:space="preserve">Vecol</t>
  </si>
  <si>
    <t xml:space="preserve">NOG-VET-004</t>
  </si>
  <si>
    <t xml:space="preserve">Vacuna Fiebre Aftosa Bivalente</t>
  </si>
  <si>
    <t xml:space="preserve">NOG-VET-005</t>
  </si>
  <si>
    <t xml:space="preserve">Vitamina AD3E Inyectable 500ml</t>
  </si>
  <si>
    <t xml:space="preserve">frasco 500ml</t>
  </si>
  <si>
    <t xml:space="preserve">Calier Colombia</t>
  </si>
  <si>
    <t xml:space="preserve">NOG-VET-006</t>
  </si>
  <si>
    <t xml:space="preserve">Desparasitante Albendazol 25% Oral</t>
  </si>
  <si>
    <t xml:space="preserve">frasco 1L</t>
  </si>
  <si>
    <t xml:space="preserve">Virbac Colombia</t>
  </si>
  <si>
    <t xml:space="preserve">NOG-VET-007</t>
  </si>
  <si>
    <t xml:space="preserve">Calcio Boroglucunato 23% IV 500ml</t>
  </si>
  <si>
    <t xml:space="preserve">Laboratorio Vet Colombia</t>
  </si>
  <si>
    <t xml:space="preserve">NOG-VET-008</t>
  </si>
  <si>
    <t xml:space="preserve">Cicatrizante Spray Plata Coloidal</t>
  </si>
  <si>
    <t xml:space="preserve">spray 300ml</t>
  </si>
  <si>
    <t xml:space="preserve">Química Amtex</t>
  </si>
  <si>
    <t xml:space="preserve">NOG-VET-009</t>
  </si>
  <si>
    <t xml:space="preserve">Reconstituyente Hepático Bovino</t>
  </si>
  <si>
    <t xml:space="preserve">frasco 250ml</t>
  </si>
  <si>
    <t xml:space="preserve">NOG-VET-010</t>
  </si>
  <si>
    <t xml:space="preserve">Oxitocina 10 UI/ml 100ml</t>
  </si>
  <si>
    <t xml:space="preserve">NOG-PAS-001</t>
  </si>
  <si>
    <t xml:space="preserve">Semilla Pasto Marandú Brachiaria</t>
  </si>
  <si>
    <t xml:space="preserve">pasturas</t>
  </si>
  <si>
    <t xml:space="preserve">kg</t>
  </si>
  <si>
    <t xml:space="preserve">Fedearroz Semillas</t>
  </si>
  <si>
    <t xml:space="preserve">NOG-PAS-002</t>
  </si>
  <si>
    <t xml:space="preserve">Semilla Pasto Mulato II Mejorado</t>
  </si>
  <si>
    <t xml:space="preserve">CIAT Semillas</t>
  </si>
  <si>
    <t xml:space="preserve">NOG-PAS-003</t>
  </si>
  <si>
    <t xml:space="preserve">Herbicida Glifosato 48% SL</t>
  </si>
  <si>
    <t xml:space="preserve">Bayer CropScience</t>
  </si>
  <si>
    <t xml:space="preserve">NOG-PAS-004</t>
  </si>
  <si>
    <t xml:space="preserve">Fertilizante 15-15-15 NPK</t>
  </si>
  <si>
    <t xml:space="preserve">NOG-PAS-005</t>
  </si>
  <si>
    <t xml:space="preserve">Cal Dolomita Agrícola</t>
  </si>
  <si>
    <t xml:space="preserve">Colcal</t>
  </si>
  <si>
    <t xml:space="preserve">NOG-EQU-001</t>
  </si>
  <si>
    <t xml:space="preserve">Concentrado Equino Deportivo 14%</t>
  </si>
  <si>
    <t xml:space="preserve">equino</t>
  </si>
  <si>
    <t xml:space="preserve">nutricion_equina</t>
  </si>
  <si>
    <t xml:space="preserve">Nutravan</t>
  </si>
  <si>
    <t xml:space="preserve">NOG-EQU-002</t>
  </si>
  <si>
    <t xml:space="preserve">Concentrado Equino Mantenimiento 12%</t>
  </si>
  <si>
    <t xml:space="preserve">NOG-EQU-003</t>
  </si>
  <si>
    <t xml:space="preserve">Avena en Grano Entera</t>
  </si>
  <si>
    <t xml:space="preserve">Agropecuaria El Llano</t>
  </si>
  <si>
    <t xml:space="preserve">NOG-EQU-004</t>
  </si>
  <si>
    <t xml:space="preserve">Salvado de Trigo Equino</t>
  </si>
  <si>
    <t xml:space="preserve">Molinos Roa</t>
  </si>
  <si>
    <t xml:space="preserve">NOG-EQU-005</t>
  </si>
  <si>
    <t xml:space="preserve">Aceite de Maíz Suplemento Equino 5L</t>
  </si>
  <si>
    <t xml:space="preserve">frasco 5L</t>
  </si>
  <si>
    <t xml:space="preserve">Fagrave</t>
  </si>
  <si>
    <t xml:space="preserve">NOG-EQU-006</t>
  </si>
  <si>
    <t xml:space="preserve">Electrolitos Equinos Polvo 1kg</t>
  </si>
  <si>
    <t xml:space="preserve">bolsa 1kg</t>
  </si>
  <si>
    <t xml:space="preserve">NOG-VEQ-001</t>
  </si>
  <si>
    <t xml:space="preserve">Pasta Desparasitante Equina Ivermectina</t>
  </si>
  <si>
    <t xml:space="preserve">veterinario_equino</t>
  </si>
  <si>
    <t xml:space="preserve">tubo 6.42g</t>
  </si>
  <si>
    <t xml:space="preserve">MSD Animal Health</t>
  </si>
  <si>
    <t xml:space="preserve">NOG-VEQ-002</t>
  </si>
  <si>
    <t xml:space="preserve">Vacuna Influenza Equina Bivalente</t>
  </si>
  <si>
    <t xml:space="preserve">Zoetis Colombia</t>
  </si>
  <si>
    <t xml:space="preserve">NOG-VEQ-003</t>
  </si>
  <si>
    <t xml:space="preserve">Fenilbutazona 200mg/ml Inyectable</t>
  </si>
  <si>
    <t xml:space="preserve">Intervet</t>
  </si>
  <si>
    <t xml:space="preserve">NOG-VEQ-004</t>
  </si>
  <si>
    <t xml:space="preserve">Dexametasona 2mg/ml 100ml</t>
  </si>
  <si>
    <t xml:space="preserve">NOG-VEQ-005</t>
  </si>
  <si>
    <t xml:space="preserve">Ungüento Refrescante Patas Equino</t>
  </si>
  <si>
    <t xml:space="preserve">tarro 500g</t>
  </si>
  <si>
    <t xml:space="preserve">NOG-VEQ-006</t>
  </si>
  <si>
    <t xml:space="preserve">Sulfato de Cobre Fungicida Casco</t>
  </si>
  <si>
    <t xml:space="preserve">Agroquímica Nacional</t>
  </si>
  <si>
    <t xml:space="preserve">NOG-VEQ-007</t>
  </si>
  <si>
    <t xml:space="preserve">Butilescopolamina 10mg/ml Inyectable</t>
  </si>
  <si>
    <t xml:space="preserve">frasco 50ml</t>
  </si>
  <si>
    <t xml:space="preserve">NOG-ACC-001</t>
  </si>
  <si>
    <t xml:space="preserve">Silla Montura Wester Cuero</t>
  </si>
  <si>
    <t xml:space="preserve">accesorios_equino</t>
  </si>
  <si>
    <t xml:space="preserve">unidad</t>
  </si>
  <si>
    <t xml:space="preserve">Talabartería El Rodeo</t>
  </si>
  <si>
    <t xml:space="preserve">NOG-ACC-002</t>
  </si>
  <si>
    <t xml:space="preserve">Cabezada Cuero Premium</t>
  </si>
  <si>
    <t xml:space="preserve">NOG-ACC-003</t>
  </si>
  <si>
    <t xml:space="preserve">Herradura Acero Estándar No.4</t>
  </si>
  <si>
    <t xml:space="preserve">Ferrequinos</t>
  </si>
  <si>
    <t xml:space="preserve">NOG-ACC-004</t>
  </si>
  <si>
    <t xml:space="preserve">Clavo Herradura 5 City Box x50</t>
  </si>
  <si>
    <t xml:space="preserve">caja</t>
  </si>
  <si>
    <t xml:space="preserve">NOG-MAS-001</t>
  </si>
  <si>
    <t xml:space="preserve">Alimento Premium Perro Adulto 15kg</t>
  </si>
  <si>
    <t xml:space="preserve">mascotas</t>
  </si>
  <si>
    <t xml:space="preserve">nutricion_canina</t>
  </si>
  <si>
    <t xml:space="preserve">bulto 15kg</t>
  </si>
  <si>
    <t xml:space="preserve">Royal Canin</t>
  </si>
  <si>
    <t xml:space="preserve">NOG-MAS-002</t>
  </si>
  <si>
    <t xml:space="preserve">Alimento Perro Cachorro 8kg</t>
  </si>
  <si>
    <t xml:space="preserve">bulto 8kg</t>
  </si>
  <si>
    <t xml:space="preserve">Purina Pro Plan</t>
  </si>
  <si>
    <t xml:space="preserve">NOG-MAS-003</t>
  </si>
  <si>
    <t xml:space="preserve">Alimento Perro Raza Grande 15kg</t>
  </si>
  <si>
    <t xml:space="preserve">Hills Science Diet</t>
  </si>
  <si>
    <t xml:space="preserve">NOG-MAS-004</t>
  </si>
  <si>
    <t xml:space="preserve">Alimento Gato Adulto Castrado 7.5kg</t>
  </si>
  <si>
    <t xml:space="preserve">nutricion_felina</t>
  </si>
  <si>
    <t xml:space="preserve">bolsa 7.5kg</t>
  </si>
  <si>
    <t xml:space="preserve">NOG-MAS-005</t>
  </si>
  <si>
    <t xml:space="preserve">Alimento Gato Kitten 4kg</t>
  </si>
  <si>
    <t xml:space="preserve">bolsa 4kg</t>
  </si>
  <si>
    <t xml:space="preserve">NOG-MAS-006</t>
  </si>
  <si>
    <t xml:space="preserve">Snack Dental Perro Grande Pedigree x7</t>
  </si>
  <si>
    <t xml:space="preserve">paquete</t>
  </si>
  <si>
    <t xml:space="preserve">Mars Petcare</t>
  </si>
  <si>
    <t xml:space="preserve">NOG-MAS-007</t>
  </si>
  <si>
    <t xml:space="preserve">Alimento Húmedo Perro Adulto Lata 400g</t>
  </si>
  <si>
    <t xml:space="preserve">lata</t>
  </si>
  <si>
    <t xml:space="preserve">Pedigree</t>
  </si>
  <si>
    <t xml:space="preserve">NOG-VPM-001</t>
  </si>
  <si>
    <t xml:space="preserve">Vacuna Moquillo+Parvovirus+Hepatitis Canina</t>
  </si>
  <si>
    <t xml:space="preserve">veterinario_mascotas</t>
  </si>
  <si>
    <t xml:space="preserve">NOG-VPM-002</t>
  </si>
  <si>
    <t xml:space="preserve">Antipulgas Frontline Plus Perros &gt;40kg</t>
  </si>
  <si>
    <t xml:space="preserve">pipeta x3</t>
  </si>
  <si>
    <t xml:space="preserve">Boehringer Ingelheim</t>
  </si>
  <si>
    <t xml:space="preserve">NOG-VPM-003</t>
  </si>
  <si>
    <t xml:space="preserve">Antipulgas Frontline Spot-On Gatos</t>
  </si>
  <si>
    <t xml:space="preserve">NOG-VPM-004</t>
  </si>
  <si>
    <t xml:space="preserve">Desparasitante Canino Drontal Plus x2</t>
  </si>
  <si>
    <t xml:space="preserve">blíster x2</t>
  </si>
  <si>
    <t xml:space="preserve">Bayer Animal Health</t>
  </si>
  <si>
    <t xml:space="preserve">NOG-VPM-005</t>
  </si>
  <si>
    <t xml:space="preserve">Champú Antipulgas Canino 500ml</t>
  </si>
  <si>
    <t xml:space="preserve">NOG-VPM-006</t>
  </si>
  <si>
    <t xml:space="preserve">Collar Antipulgas Seresto Perro Grande</t>
  </si>
  <si>
    <t xml:space="preserve">NOG-VPM-007</t>
  </si>
  <si>
    <t xml:space="preserve">Amoxicilina 250mg Tabletas Caninas x10</t>
  </si>
  <si>
    <t xml:space="preserve">blíster x10</t>
  </si>
  <si>
    <t xml:space="preserve">NOG-ACC-MAS-001</t>
  </si>
  <si>
    <t xml:space="preserve">Arnés Ajustable Perro Mediano</t>
  </si>
  <si>
    <t xml:space="preserve">accesorios_mascotas</t>
  </si>
  <si>
    <t xml:space="preserve">Importadora Pet</t>
  </si>
  <si>
    <t xml:space="preserve">NOG-ACC-MAS-002</t>
  </si>
  <si>
    <t xml:space="preserve">Correa Retráctil 5m Perro hasta 25kg</t>
  </si>
  <si>
    <t xml:space="preserve">Flexi Colombia</t>
  </si>
  <si>
    <t xml:space="preserve">NOG-ACC-MAS-003</t>
  </si>
  <si>
    <t xml:space="preserve">Bebedero Automático Mascotas 2L</t>
  </si>
  <si>
    <t xml:space="preserve">NOG-ACC-MAS-004</t>
  </si>
  <si>
    <t xml:space="preserve">Cama Ortopédica Perro Grande</t>
  </si>
  <si>
    <t xml:space="preserve">NOG-ACC-MAS-005</t>
  </si>
  <si>
    <t xml:space="preserve">Arena Sanitaria Gatos Premium 4kg</t>
  </si>
  <si>
    <t xml:space="preserve">Ever Clean</t>
  </si>
  <si>
    <t xml:space="preserve">NOG-ACC-MAS-006</t>
  </si>
  <si>
    <t xml:space="preserve">Rascador Torre Gato Mediano</t>
  </si>
  <si>
    <t xml:space="preserve">NOG-GEN-001</t>
  </si>
  <si>
    <t xml:space="preserve">Overol Trabajo Ganadero Talla M</t>
  </si>
  <si>
    <t xml:space="preserve">dotacion</t>
  </si>
  <si>
    <t xml:space="preserve">Dotaciones Agro</t>
  </si>
  <si>
    <t xml:space="preserve">NOG-GEN-002</t>
  </si>
  <si>
    <t xml:space="preserve">Bota Caucho Caña Alta Talla 42</t>
  </si>
  <si>
    <t xml:space="preserve">par</t>
  </si>
  <si>
    <t xml:space="preserve">NOG-GEN-003</t>
  </si>
  <si>
    <t xml:space="preserve">Guantes Nitrilo Agrícola Caja x100</t>
  </si>
  <si>
    <t xml:space="preserve">Distribuidora Protección</t>
  </si>
  <si>
    <t xml:space="preserve">NOG-GEN-004</t>
  </si>
  <si>
    <t xml:space="preserve">Jeringas Descartables 10ml x100</t>
  </si>
  <si>
    <t xml:space="preserve">insumos_medicos</t>
  </si>
  <si>
    <t xml:space="preserve">caja x100</t>
  </si>
  <si>
    <t xml:space="preserve">BD Medical Colombia</t>
  </si>
  <si>
    <t xml:space="preserve">NOG-GEN-005</t>
  </si>
  <si>
    <t xml:space="preserve">Agujas Hipodérmicas 18G x100</t>
  </si>
  <si>
    <t xml:space="preserve">TOTALES</t>
  </si>
  <si>
    <t xml:space="preserve">NOGA SAS — Historial de Ventas Mensuales (unidades)</t>
  </si>
  <si>
    <t xml:space="preserve">Ingresa las unidades vendidas por SKU y mes. Agrega filas para nuevos SKUs o columnas para nuevos meses.</t>
  </si>
  <si>
    <t xml:space="preserve">Nombre Producto</t>
  </si>
  <si>
    <t xml:space="preserve">Ene 2026</t>
  </si>
  <si>
    <t xml:space="preserve">Feb 2026</t>
  </si>
  <si>
    <t xml:space="preserve">Mar 2026</t>
  </si>
  <si>
    <t xml:space="preserve">Abr 2026</t>
  </si>
  <si>
    <t xml:space="preserve">May 2026</t>
  </si>
  <si>
    <t xml:space="preserve">Jun 2026</t>
  </si>
  <si>
    <t xml:space="preserve">Promedio</t>
  </si>
  <si>
    <t xml:space="preserve">Tendencia</t>
  </si>
  <si>
    <t xml:space="preserve">NOGA SAS — Directorio de Proveedores</t>
  </si>
  <si>
    <t xml:space="preserve">Agrega o edita proveedores aquí. El campo 'Proveedor' en la hoja Productos debe coincidir exactamente con el nombre en columna A.</t>
  </si>
  <si>
    <t xml:space="preserve">Teléfono</t>
  </si>
  <si>
    <t xml:space="preserve">Email</t>
  </si>
  <si>
    <t xml:space="preserve">Resp. hrs</t>
  </si>
  <si>
    <t xml:space="preserve">SKUs asignados</t>
  </si>
  <si>
    <t xml:space="preserve">Valor inventario COP</t>
  </si>
  <si>
    <t xml:space="preserve">Lead time prom (d)</t>
  </si>
  <si>
    <t xml:space="preserve">601-789-0123</t>
  </si>
  <si>
    <t xml:space="preserve">ventas@biogen.com.co</t>
  </si>
  <si>
    <t xml:space="preserve">601-234-5678</t>
  </si>
  <si>
    <t xml:space="preserve">ventas@italcol.com</t>
  </si>
  <si>
    <t xml:space="preserve">601-678-9012</t>
  </si>
  <si>
    <t xml:space="preserve">vet.co@merck.com</t>
  </si>
  <si>
    <t xml:space="preserve">601-890-1234</t>
  </si>
  <si>
    <t xml:space="preserve">pedidos@nutravan.com.co</t>
  </si>
  <si>
    <t xml:space="preserve">601-901-2345</t>
  </si>
  <si>
    <t xml:space="preserve">pets.co@nestle.com</t>
  </si>
  <si>
    <t xml:space="preserve">601-456-7890</t>
  </si>
  <si>
    <t xml:space="preserve">pedidos.co@royalcanin.com</t>
  </si>
  <si>
    <t xml:space="preserve">601-345-6789</t>
  </si>
  <si>
    <t xml:space="preserve">comercial@vecol.com.co</t>
  </si>
  <si>
    <t xml:space="preserve">601-567-8901</t>
  </si>
  <si>
    <t xml:space="preserve">ventas.co@zoetis.com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</si>
</sst>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"/>
    <numFmt numFmtId="167" formatCode="\$#,##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3A2A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1A3A2A"/>
      <name val="Arial"/>
      <family val="0"/>
      <charset val="1"/>
    </font>
    <font>
      <sz val="10"/>
      <color rgb="FF00008B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00008B"/>
      <name val="Arial"/>
      <family val="0"/>
      <charset val="1"/>
    </font>
    <font>
      <sz val="10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A3A2A"/>
        <bgColor rgb="FF333300"/>
      </patternFill>
    </fill>
    <fill>
      <patternFill patternType="solid">
        <fgColor rgb="FF2D6A4F"/>
        <bgColor rgb="FF008080"/>
      </patternFill>
    </fill>
    <fill>
      <patternFill patternType="solid">
        <fgColor rgb="FFD8F3DC"/>
        <bgColor rgb="FFCCFFFF"/>
      </patternFill>
    </fill>
    <fill>
      <patternFill patternType="solid">
        <fgColor rgb="FFFFFFFF"/>
        <bgColor rgb="FFF8F9FA"/>
      </patternFill>
    </fill>
    <fill>
      <patternFill patternType="solid">
        <fgColor rgb="FFF8F9FA"/>
        <bgColor rgb="FFFFFFFF"/>
      </patternFill>
    </fill>
    <fill>
      <patternFill patternType="solid">
        <fgColor rgb="FFFFE5CC"/>
        <bgColor rgb="FFFFF3CD"/>
      </patternFill>
    </fill>
    <fill>
      <patternFill patternType="solid">
        <fgColor rgb="FFFFF3CD"/>
        <bgColor rgb="FFFFE5CC"/>
      </patternFill>
    </fill>
    <fill>
      <patternFill patternType="solid">
        <fgColor rgb="FFFFCCCC"/>
        <bgColor rgb="FFFFE5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74C69D"/>
      </left>
      <right style="thin">
        <color rgb="FF74C69D"/>
      </right>
      <top style="thin">
        <color rgb="FF74C69D"/>
      </top>
      <bottom style="thin">
        <color rgb="FF74C69D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1A3A2A"/>
          <bgColor rgb="FF000000"/>
        </patternFill>
      </fill>
    </dxf>
    <dxf>
      <fill>
        <patternFill patternType="solid">
          <fgColor rgb="FF2D6A4F"/>
          <bgColor rgb="FF000000"/>
        </patternFill>
      </fill>
    </dxf>
    <dxf>
      <fill>
        <patternFill patternType="solid">
          <fgColor rgb="FFD8F3DC"/>
          <bgColor rgb="FF000000"/>
        </patternFill>
      </fill>
    </dxf>
    <dxf>
      <fill>
        <patternFill patternType="solid">
          <fgColor rgb="FFF8F9FA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8B"/>
          <bgColor rgb="FF000000"/>
        </patternFill>
      </fill>
    </dxf>
    <dxf>
      <fill>
        <patternFill patternType="solid">
          <fgColor rgb="FFFFCCCC"/>
          <bgColor rgb="FF000000"/>
        </patternFill>
      </fill>
    </dxf>
    <dxf>
      <fill>
        <patternFill patternType="solid">
          <fgColor rgb="FFFFE5CC"/>
          <bgColor rgb="FF000000"/>
        </patternFill>
      </fill>
    </dxf>
    <dxf>
      <fill>
        <patternFill patternType="solid">
          <fgColor rgb="FFFFF3CD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808000"/>
      <rgbColor rgb="FF800080"/>
      <rgbColor rgb="FF2D6A4F"/>
      <rgbColor rgb="FFCCCCCC"/>
      <rgbColor rgb="FF808080"/>
      <rgbColor rgb="FF9999FF"/>
      <rgbColor rgb="FF993366"/>
      <rgbColor rgb="FFFFF3CD"/>
      <rgbColor rgb="FFF8F9F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F3DC"/>
      <rgbColor rgb="FFFFE5CC"/>
      <rgbColor rgb="FF74C69D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3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60"/>
    <col collapsed="false" customWidth="true" hidden="false" outlineLevel="0" max="3" min="3" style="0" width="20"/>
    <col collapsed="false" customWidth="true" hidden="false" outlineLevel="0" max="4" min="4" style="0" width="30"/>
  </cols>
  <sheetData>
    <row r="1" customFormat="false" ht="30" hidden="false" customHeight="true" outlineLevel="0" collapsed="false">
      <c r="A1" s="1" t="s">
        <v>0</v>
      </c>
      <c r="B1" s="1"/>
      <c r="C1" s="1"/>
      <c r="D1" s="1"/>
    </row>
    <row r="3" customFormat="false" ht="18" hidden="false" customHeight="true" outlineLevel="0" collapsed="false">
      <c r="A3" s="2" t="s">
        <v>1</v>
      </c>
      <c r="B3" s="2"/>
      <c r="C3" s="2"/>
      <c r="D3" s="2"/>
    </row>
    <row r="4" customFormat="false" ht="19.5" hidden="false" customHeight="true" outlineLevel="0" collapsed="false">
      <c r="A4" s="3" t="s">
        <v>2</v>
      </c>
      <c r="B4" s="4" t="s">
        <v>3</v>
      </c>
      <c r="C4" s="4"/>
      <c r="D4" s="4"/>
    </row>
    <row r="5" customFormat="false" ht="19.5" hidden="false" customHeight="true" outlineLevel="0" collapsed="false">
      <c r="A5" s="5" t="s">
        <v>4</v>
      </c>
      <c r="B5" s="6" t="s">
        <v>5</v>
      </c>
      <c r="C5" s="6"/>
      <c r="D5" s="6"/>
    </row>
    <row r="6" customFormat="false" ht="19.5" hidden="false" customHeight="true" outlineLevel="0" collapsed="false">
      <c r="A6" s="3" t="s">
        <v>6</v>
      </c>
      <c r="B6" s="4" t="s">
        <v>7</v>
      </c>
      <c r="C6" s="4"/>
      <c r="D6" s="4"/>
    </row>
    <row r="7" customFormat="false" ht="6" hidden="false" customHeight="true" outlineLevel="0" collapsed="false"/>
    <row r="8" customFormat="false" ht="18" hidden="false" customHeight="true" outlineLevel="0" collapsed="false">
      <c r="A8" s="2" t="s">
        <v>8</v>
      </c>
      <c r="B8" s="2"/>
      <c r="C8" s="2"/>
      <c r="D8" s="2"/>
    </row>
    <row r="9" customFormat="false" ht="19.5" hidden="false" customHeight="true" outlineLevel="0" collapsed="false">
      <c r="A9" s="5" t="s">
        <v>9</v>
      </c>
      <c r="B9" s="6" t="s">
        <v>10</v>
      </c>
      <c r="C9" s="6"/>
      <c r="D9" s="6"/>
    </row>
    <row r="10" customFormat="false" ht="19.5" hidden="false" customHeight="true" outlineLevel="0" collapsed="false">
      <c r="A10" s="3" t="s">
        <v>11</v>
      </c>
      <c r="B10" s="4" t="s">
        <v>12</v>
      </c>
      <c r="C10" s="4"/>
      <c r="D10" s="4"/>
    </row>
    <row r="11" customFormat="false" ht="19.5" hidden="false" customHeight="true" outlineLevel="0" collapsed="false">
      <c r="A11" s="5" t="s">
        <v>13</v>
      </c>
      <c r="B11" s="6" t="s">
        <v>14</v>
      </c>
      <c r="C11" s="6"/>
      <c r="D11" s="6"/>
    </row>
    <row r="12" customFormat="false" ht="19.5" hidden="false" customHeight="true" outlineLevel="0" collapsed="false">
      <c r="A12" s="3" t="s">
        <v>15</v>
      </c>
      <c r="B12" s="4" t="s">
        <v>16</v>
      </c>
      <c r="C12" s="4"/>
      <c r="D12" s="4"/>
    </row>
    <row r="13" customFormat="false" ht="19.5" hidden="false" customHeight="true" outlineLevel="0" collapsed="false">
      <c r="A13" s="5" t="s">
        <v>17</v>
      </c>
      <c r="B13" s="6" t="s">
        <v>18</v>
      </c>
      <c r="C13" s="6"/>
      <c r="D13" s="6"/>
    </row>
    <row r="14" customFormat="false" ht="6" hidden="false" customHeight="true" outlineLevel="0" collapsed="false"/>
    <row r="15" customFormat="false" ht="18" hidden="false" customHeight="true" outlineLevel="0" collapsed="false">
      <c r="A15" s="2" t="s">
        <v>19</v>
      </c>
      <c r="B15" s="2"/>
      <c r="C15" s="2"/>
      <c r="D15" s="2"/>
    </row>
    <row r="16" customFormat="false" ht="19.5" hidden="false" customHeight="true" outlineLevel="0" collapsed="false">
      <c r="A16" s="3" t="s">
        <v>20</v>
      </c>
      <c r="B16" s="4" t="s">
        <v>21</v>
      </c>
      <c r="C16" s="4"/>
      <c r="D16" s="4"/>
    </row>
    <row r="17" customFormat="false" ht="19.5" hidden="false" customHeight="true" outlineLevel="0" collapsed="false">
      <c r="A17" s="5" t="s">
        <v>22</v>
      </c>
      <c r="B17" s="6" t="s">
        <v>23</v>
      </c>
      <c r="C17" s="6"/>
      <c r="D17" s="6"/>
    </row>
    <row r="18" customFormat="false" ht="19.5" hidden="false" customHeight="true" outlineLevel="0" collapsed="false">
      <c r="A18" s="3" t="s">
        <v>24</v>
      </c>
      <c r="B18" s="4" t="s">
        <v>25</v>
      </c>
      <c r="C18" s="4"/>
      <c r="D18" s="4"/>
    </row>
    <row r="19" customFormat="false" ht="6" hidden="false" customHeight="true" outlineLevel="0" collapsed="false"/>
    <row r="20" customFormat="false" ht="18" hidden="false" customHeight="true" outlineLevel="0" collapsed="false">
      <c r="A20" s="2" t="s">
        <v>26</v>
      </c>
      <c r="B20" s="2"/>
      <c r="C20" s="2"/>
      <c r="D20" s="2"/>
    </row>
    <row r="21" customFormat="false" ht="19.5" hidden="false" customHeight="true" outlineLevel="0" collapsed="false">
      <c r="A21" s="5" t="s">
        <v>27</v>
      </c>
      <c r="B21" s="6" t="s">
        <v>28</v>
      </c>
      <c r="C21" s="6"/>
      <c r="D21" s="6"/>
    </row>
    <row r="22" customFormat="false" ht="19.5" hidden="false" customHeight="true" outlineLevel="0" collapsed="false">
      <c r="A22" s="3" t="s">
        <v>29</v>
      </c>
      <c r="B22" s="4" t="s">
        <v>30</v>
      </c>
      <c r="C22" s="4"/>
      <c r="D22" s="4"/>
    </row>
    <row r="23" customFormat="false" ht="19.5" hidden="false" customHeight="true" outlineLevel="0" collapsed="false">
      <c r="A23" s="5" t="s">
        <v>31</v>
      </c>
      <c r="B23" s="6" t="s">
        <v>32</v>
      </c>
      <c r="C23" s="6"/>
      <c r="D23" s="6"/>
    </row>
    <row r="24" customFormat="false" ht="19.5" hidden="false" customHeight="true" outlineLevel="0" collapsed="false">
      <c r="A24" s="3" t="s">
        <v>33</v>
      </c>
      <c r="B24" s="4" t="s">
        <v>34</v>
      </c>
      <c r="C24" s="4"/>
      <c r="D24" s="4"/>
    </row>
  </sheetData>
  <mergeCells count="20">
    <mergeCell ref="A1:D1"/>
    <mergeCell ref="A3:D3"/>
    <mergeCell ref="B4:D4"/>
    <mergeCell ref="B5:D5"/>
    <mergeCell ref="B6:D6"/>
    <mergeCell ref="A8:D8"/>
    <mergeCell ref="B9:D9"/>
    <mergeCell ref="B10:D10"/>
    <mergeCell ref="B11:D11"/>
    <mergeCell ref="B12:D12"/>
    <mergeCell ref="B13:D13"/>
    <mergeCell ref="A15:D15"/>
    <mergeCell ref="B16:D16"/>
    <mergeCell ref="B17:D17"/>
    <mergeCell ref="B18:D18"/>
    <mergeCell ref="A20:D20"/>
    <mergeCell ref="B21:D21"/>
    <mergeCell ref="B22:D22"/>
    <mergeCell ref="B23:D23"/>
    <mergeCell ref="B24:D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8"/>
    <col collapsed="false" customWidth="true" hidden="false" outlineLevel="0" max="3" min="3" style="0" width="14"/>
    <col collapsed="false" customWidth="true" hidden="false" outlineLevel="0" max="4" min="4" style="0" width="22"/>
    <col collapsed="false" customWidth="true" hidden="false" outlineLevel="0" max="6" min="5" style="0" width="13"/>
    <col collapsed="false" customWidth="true" hidden="false" outlineLevel="0" max="7" min="7" style="0" width="14"/>
    <col collapsed="false" customWidth="true" hidden="false" outlineLevel="0" max="8" min="8" style="0" width="16"/>
    <col collapsed="false" customWidth="true" hidden="false" outlineLevel="0" max="10" min="9" style="0" width="13"/>
    <col collapsed="false" customWidth="true" hidden="false" outlineLevel="0" max="11" min="11" style="0" width="16"/>
    <col collapsed="false" customWidth="true" hidden="false" outlineLevel="0" max="12" min="12" style="0" width="26"/>
    <col collapsed="false" customWidth="true" hidden="false" outlineLevel="0" max="13" min="13" style="0" width="15"/>
    <col collapsed="false" customWidth="true" hidden="false" outlineLevel="0" max="14" min="14" style="0" width="14"/>
  </cols>
  <sheetData>
    <row r="1" customFormat="false" ht="30" hidden="false" customHeight="true" outlineLevel="0" collapsed="false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7" t="s">
        <v>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21.75" hidden="false" customHeight="true" outlineLevel="0" collapsed="false">
      <c r="A3" s="8" t="s">
        <v>37</v>
      </c>
      <c r="B3" s="8" t="s">
        <v>38</v>
      </c>
      <c r="C3" s="8" t="s">
        <v>39</v>
      </c>
      <c r="D3" s="8" t="s">
        <v>40</v>
      </c>
      <c r="E3" s="8" t="s">
        <v>41</v>
      </c>
      <c r="F3" s="8" t="s">
        <v>42</v>
      </c>
      <c r="G3" s="8" t="s">
        <v>43</v>
      </c>
      <c r="H3" s="8" t="s">
        <v>44</v>
      </c>
      <c r="I3" s="8" t="s">
        <v>45</v>
      </c>
      <c r="J3" s="8" t="s">
        <v>46</v>
      </c>
      <c r="K3" s="8" t="s">
        <v>47</v>
      </c>
      <c r="L3" s="8" t="s">
        <v>48</v>
      </c>
      <c r="M3" s="8" t="s">
        <v>49</v>
      </c>
      <c r="N3" s="8" t="s">
        <v>50</v>
      </c>
    </row>
    <row r="4" customFormat="false" ht="15.75" hidden="false" customHeight="true" outlineLevel="0" collapsed="false">
      <c r="A4" s="9" t="s">
        <v>51</v>
      </c>
      <c r="B4" s="10" t="s">
        <v>52</v>
      </c>
      <c r="C4" s="9" t="s">
        <v>53</v>
      </c>
      <c r="D4" s="10" t="s">
        <v>54</v>
      </c>
      <c r="E4" s="11" t="n">
        <v>215</v>
      </c>
      <c r="F4" s="12" t="n">
        <v>19.5</v>
      </c>
      <c r="G4" s="13" t="n">
        <f aca="false">IF(F4=0,"N/A",ROUND(E4/F4,0))</f>
        <v>11</v>
      </c>
      <c r="H4" s="14" t="n">
        <v>85000</v>
      </c>
      <c r="I4" s="11" t="n">
        <v>100</v>
      </c>
      <c r="J4" s="11" t="n">
        <v>600</v>
      </c>
      <c r="K4" s="10" t="s">
        <v>55</v>
      </c>
      <c r="L4" s="10" t="s">
        <v>56</v>
      </c>
      <c r="M4" s="9" t="n">
        <v>5</v>
      </c>
      <c r="N4" s="11" t="n">
        <v>7128</v>
      </c>
    </row>
    <row r="5" customFormat="false" ht="15.75" hidden="false" customHeight="true" outlineLevel="0" collapsed="false">
      <c r="A5" s="15" t="s">
        <v>57</v>
      </c>
      <c r="B5" s="16" t="s">
        <v>58</v>
      </c>
      <c r="C5" s="15" t="s">
        <v>53</v>
      </c>
      <c r="D5" s="16" t="s">
        <v>54</v>
      </c>
      <c r="E5" s="17" t="n">
        <v>320</v>
      </c>
      <c r="F5" s="18" t="n">
        <v>22.1</v>
      </c>
      <c r="G5" s="19" t="n">
        <f aca="false">IF(F5=0,"N/A",ROUND(E5/F5,0))</f>
        <v>14</v>
      </c>
      <c r="H5" s="20" t="n">
        <v>92000</v>
      </c>
      <c r="I5" s="17" t="n">
        <v>120</v>
      </c>
      <c r="J5" s="17" t="n">
        <v>700</v>
      </c>
      <c r="K5" s="16" t="s">
        <v>55</v>
      </c>
      <c r="L5" s="16" t="s">
        <v>56</v>
      </c>
      <c r="M5" s="15" t="n">
        <v>5</v>
      </c>
      <c r="N5" s="17" t="n">
        <v>8067</v>
      </c>
    </row>
    <row r="6" customFormat="false" ht="15.75" hidden="false" customHeight="true" outlineLevel="0" collapsed="false">
      <c r="A6" s="9" t="s">
        <v>59</v>
      </c>
      <c r="B6" s="10" t="s">
        <v>60</v>
      </c>
      <c r="C6" s="9" t="s">
        <v>53</v>
      </c>
      <c r="D6" s="10" t="s">
        <v>54</v>
      </c>
      <c r="E6" s="11" t="n">
        <v>950</v>
      </c>
      <c r="F6" s="12" t="n">
        <v>25</v>
      </c>
      <c r="G6" s="21" t="n">
        <f aca="false">IF(F6=0,"N/A",ROUND(E6/F6,0))</f>
        <v>38</v>
      </c>
      <c r="H6" s="14" t="n">
        <v>42000</v>
      </c>
      <c r="I6" s="11" t="n">
        <v>200</v>
      </c>
      <c r="J6" s="11" t="n">
        <v>2000</v>
      </c>
      <c r="K6" s="10" t="s">
        <v>61</v>
      </c>
      <c r="L6" s="10" t="s">
        <v>62</v>
      </c>
      <c r="M6" s="9" t="n">
        <v>3</v>
      </c>
      <c r="N6" s="11" t="n">
        <v>9125</v>
      </c>
    </row>
    <row r="7" customFormat="false" ht="15.75" hidden="false" customHeight="true" outlineLevel="0" collapsed="false">
      <c r="A7" s="15" t="s">
        <v>63</v>
      </c>
      <c r="B7" s="16" t="s">
        <v>64</v>
      </c>
      <c r="C7" s="15" t="s">
        <v>53</v>
      </c>
      <c r="D7" s="16" t="s">
        <v>54</v>
      </c>
      <c r="E7" s="17" t="n">
        <v>1800</v>
      </c>
      <c r="F7" s="18" t="n">
        <v>35</v>
      </c>
      <c r="G7" s="22" t="n">
        <f aca="false">IF(F7=0,"N/A",ROUND(E7/F7,0))</f>
        <v>51</v>
      </c>
      <c r="H7" s="20" t="n">
        <v>18000</v>
      </c>
      <c r="I7" s="17" t="n">
        <v>500</v>
      </c>
      <c r="J7" s="17" t="n">
        <v>4000</v>
      </c>
      <c r="K7" s="16" t="s">
        <v>65</v>
      </c>
      <c r="L7" s="16" t="s">
        <v>66</v>
      </c>
      <c r="M7" s="15" t="n">
        <v>4</v>
      </c>
      <c r="N7" s="17" t="n">
        <v>12775</v>
      </c>
    </row>
    <row r="8" customFormat="false" ht="15.75" hidden="false" customHeight="true" outlineLevel="0" collapsed="false">
      <c r="A8" s="9" t="s">
        <v>67</v>
      </c>
      <c r="B8" s="10" t="s">
        <v>68</v>
      </c>
      <c r="C8" s="9" t="s">
        <v>53</v>
      </c>
      <c r="D8" s="10" t="s">
        <v>54</v>
      </c>
      <c r="E8" s="11" t="n">
        <v>430</v>
      </c>
      <c r="F8" s="12" t="n">
        <v>12.5</v>
      </c>
      <c r="G8" s="21" t="n">
        <f aca="false">IF(F8=0,"N/A",ROUND(E8/F8,0))</f>
        <v>34</v>
      </c>
      <c r="H8" s="14" t="n">
        <v>65000</v>
      </c>
      <c r="I8" s="11" t="n">
        <v>100</v>
      </c>
      <c r="J8" s="11" t="n">
        <v>800</v>
      </c>
      <c r="K8" s="10" t="s">
        <v>69</v>
      </c>
      <c r="L8" s="10" t="s">
        <v>70</v>
      </c>
      <c r="M8" s="9" t="n">
        <v>6</v>
      </c>
      <c r="N8" s="11" t="n">
        <v>4563</v>
      </c>
    </row>
    <row r="9" customFormat="false" ht="15.75" hidden="false" customHeight="true" outlineLevel="0" collapsed="false">
      <c r="A9" s="15" t="s">
        <v>71</v>
      </c>
      <c r="B9" s="16" t="s">
        <v>72</v>
      </c>
      <c r="C9" s="15" t="s">
        <v>53</v>
      </c>
      <c r="D9" s="16" t="s">
        <v>54</v>
      </c>
      <c r="E9" s="17" t="n">
        <v>280</v>
      </c>
      <c r="F9" s="18" t="n">
        <v>18</v>
      </c>
      <c r="G9" s="19" t="n">
        <f aca="false">IF(F9=0,"N/A",ROUND(E9/F9,0))</f>
        <v>16</v>
      </c>
      <c r="H9" s="20" t="n">
        <v>145000</v>
      </c>
      <c r="I9" s="17" t="n">
        <v>80</v>
      </c>
      <c r="J9" s="17" t="n">
        <v>500</v>
      </c>
      <c r="K9" s="16" t="s">
        <v>73</v>
      </c>
      <c r="L9" s="16" t="s">
        <v>74</v>
      </c>
      <c r="M9" s="15" t="n">
        <v>10</v>
      </c>
      <c r="N9" s="17" t="n">
        <v>6570</v>
      </c>
    </row>
    <row r="10" customFormat="false" ht="15.75" hidden="false" customHeight="true" outlineLevel="0" collapsed="false">
      <c r="A10" s="9" t="s">
        <v>75</v>
      </c>
      <c r="B10" s="10" t="s">
        <v>76</v>
      </c>
      <c r="C10" s="9" t="s">
        <v>53</v>
      </c>
      <c r="D10" s="10" t="s">
        <v>54</v>
      </c>
      <c r="E10" s="11" t="n">
        <v>510</v>
      </c>
      <c r="F10" s="12" t="n">
        <v>16.8</v>
      </c>
      <c r="G10" s="21" t="n">
        <f aca="false">IF(F10=0,"N/A",ROUND(E10/F10,0))</f>
        <v>30</v>
      </c>
      <c r="H10" s="14" t="n">
        <v>78000</v>
      </c>
      <c r="I10" s="11" t="n">
        <v>150</v>
      </c>
      <c r="J10" s="11" t="n">
        <v>900</v>
      </c>
      <c r="K10" s="10" t="s">
        <v>55</v>
      </c>
      <c r="L10" s="10" t="s">
        <v>77</v>
      </c>
      <c r="M10" s="9" t="n">
        <v>7</v>
      </c>
      <c r="N10" s="11" t="n">
        <v>6132</v>
      </c>
    </row>
    <row r="11" customFormat="false" ht="15.75" hidden="false" customHeight="true" outlineLevel="0" collapsed="false">
      <c r="A11" s="15" t="s">
        <v>78</v>
      </c>
      <c r="B11" s="16" t="s">
        <v>79</v>
      </c>
      <c r="C11" s="15" t="s">
        <v>53</v>
      </c>
      <c r="D11" s="16" t="s">
        <v>54</v>
      </c>
      <c r="E11" s="17" t="n">
        <v>88</v>
      </c>
      <c r="F11" s="18" t="n">
        <v>6.2</v>
      </c>
      <c r="G11" s="19" t="n">
        <f aca="false">IF(F11=0,"N/A",ROUND(E11/F11,0))</f>
        <v>14</v>
      </c>
      <c r="H11" s="20" t="n">
        <v>210000</v>
      </c>
      <c r="I11" s="17" t="n">
        <v>40</v>
      </c>
      <c r="J11" s="17" t="n">
        <v>200</v>
      </c>
      <c r="K11" s="16" t="s">
        <v>61</v>
      </c>
      <c r="L11" s="16" t="s">
        <v>80</v>
      </c>
      <c r="M11" s="15" t="n">
        <v>12</v>
      </c>
      <c r="N11" s="17" t="n">
        <v>2263</v>
      </c>
    </row>
    <row r="12" customFormat="false" ht="15.75" hidden="false" customHeight="true" outlineLevel="0" collapsed="false">
      <c r="A12" s="9" t="s">
        <v>81</v>
      </c>
      <c r="B12" s="10" t="s">
        <v>82</v>
      </c>
      <c r="C12" s="9" t="s">
        <v>53</v>
      </c>
      <c r="D12" s="10" t="s">
        <v>83</v>
      </c>
      <c r="E12" s="11" t="n">
        <v>88</v>
      </c>
      <c r="F12" s="12" t="n">
        <v>14.7</v>
      </c>
      <c r="G12" s="23" t="n">
        <f aca="false">IF(F12=0,"N/A",ROUND(E12/F12,0))</f>
        <v>6</v>
      </c>
      <c r="H12" s="14" t="n">
        <v>4200</v>
      </c>
      <c r="I12" s="11" t="n">
        <v>50</v>
      </c>
      <c r="J12" s="11" t="n">
        <v>300</v>
      </c>
      <c r="K12" s="10" t="s">
        <v>84</v>
      </c>
      <c r="L12" s="10" t="s">
        <v>85</v>
      </c>
      <c r="M12" s="9" t="n">
        <v>3</v>
      </c>
      <c r="N12" s="11" t="n">
        <v>5366</v>
      </c>
    </row>
    <row r="13" customFormat="false" ht="15.75" hidden="false" customHeight="true" outlineLevel="0" collapsed="false">
      <c r="A13" s="15" t="s">
        <v>86</v>
      </c>
      <c r="B13" s="16" t="s">
        <v>87</v>
      </c>
      <c r="C13" s="15" t="s">
        <v>53</v>
      </c>
      <c r="D13" s="16" t="s">
        <v>83</v>
      </c>
      <c r="E13" s="17" t="n">
        <v>76</v>
      </c>
      <c r="F13" s="18" t="n">
        <v>8.4</v>
      </c>
      <c r="G13" s="13" t="n">
        <f aca="false">IF(F13=0,"N/A",ROUND(E13/F13,0))</f>
        <v>9</v>
      </c>
      <c r="H13" s="20" t="n">
        <v>18500</v>
      </c>
      <c r="I13" s="17" t="n">
        <v>60</v>
      </c>
      <c r="J13" s="17" t="n">
        <v>250</v>
      </c>
      <c r="K13" s="16" t="s">
        <v>88</v>
      </c>
      <c r="L13" s="16" t="s">
        <v>89</v>
      </c>
      <c r="M13" s="15" t="n">
        <v>4</v>
      </c>
      <c r="N13" s="17" t="n">
        <v>3066</v>
      </c>
    </row>
    <row r="14" customFormat="false" ht="15.75" hidden="false" customHeight="true" outlineLevel="0" collapsed="false">
      <c r="A14" s="9" t="s">
        <v>90</v>
      </c>
      <c r="B14" s="10" t="s">
        <v>91</v>
      </c>
      <c r="C14" s="9" t="s">
        <v>53</v>
      </c>
      <c r="D14" s="10" t="s">
        <v>83</v>
      </c>
      <c r="E14" s="11" t="n">
        <v>142</v>
      </c>
      <c r="F14" s="12" t="n">
        <v>4.1</v>
      </c>
      <c r="G14" s="21" t="n">
        <f aca="false">IF(F14=0,"N/A",ROUND(E14/F14,0))</f>
        <v>35</v>
      </c>
      <c r="H14" s="14" t="n">
        <v>9800</v>
      </c>
      <c r="I14" s="11" t="n">
        <v>40</v>
      </c>
      <c r="J14" s="11" t="n">
        <v>400</v>
      </c>
      <c r="K14" s="10" t="s">
        <v>92</v>
      </c>
      <c r="L14" s="10" t="s">
        <v>93</v>
      </c>
      <c r="M14" s="9" t="n">
        <v>5</v>
      </c>
      <c r="N14" s="11" t="n">
        <v>1497</v>
      </c>
    </row>
    <row r="15" customFormat="false" ht="15.75" hidden="false" customHeight="true" outlineLevel="0" collapsed="false">
      <c r="A15" s="15" t="s">
        <v>94</v>
      </c>
      <c r="B15" s="16" t="s">
        <v>95</v>
      </c>
      <c r="C15" s="15" t="s">
        <v>53</v>
      </c>
      <c r="D15" s="16" t="s">
        <v>83</v>
      </c>
      <c r="E15" s="17" t="n">
        <v>310</v>
      </c>
      <c r="F15" s="18" t="n">
        <v>8.5</v>
      </c>
      <c r="G15" s="22" t="n">
        <f aca="false">IF(F15=0,"N/A",ROUND(E15/F15,0))</f>
        <v>36</v>
      </c>
      <c r="H15" s="20" t="n">
        <v>7500</v>
      </c>
      <c r="I15" s="17" t="n">
        <v>100</v>
      </c>
      <c r="J15" s="17" t="n">
        <v>600</v>
      </c>
      <c r="K15" s="16" t="s">
        <v>92</v>
      </c>
      <c r="L15" s="16" t="s">
        <v>93</v>
      </c>
      <c r="M15" s="15" t="n">
        <v>5</v>
      </c>
      <c r="N15" s="17" t="n">
        <v>3103</v>
      </c>
    </row>
    <row r="16" customFormat="false" ht="15.75" hidden="false" customHeight="true" outlineLevel="0" collapsed="false">
      <c r="A16" s="9" t="s">
        <v>96</v>
      </c>
      <c r="B16" s="10" t="s">
        <v>97</v>
      </c>
      <c r="C16" s="9" t="s">
        <v>53</v>
      </c>
      <c r="D16" s="10" t="s">
        <v>83</v>
      </c>
      <c r="E16" s="11" t="n">
        <v>95</v>
      </c>
      <c r="F16" s="12" t="n">
        <v>5.8</v>
      </c>
      <c r="G16" s="19" t="n">
        <f aca="false">IF(F16=0,"N/A",ROUND(E16/F16,0))</f>
        <v>16</v>
      </c>
      <c r="H16" s="14" t="n">
        <v>32000</v>
      </c>
      <c r="I16" s="11" t="n">
        <v>30</v>
      </c>
      <c r="J16" s="11" t="n">
        <v>200</v>
      </c>
      <c r="K16" s="10" t="s">
        <v>98</v>
      </c>
      <c r="L16" s="10" t="s">
        <v>99</v>
      </c>
      <c r="M16" s="9" t="n">
        <v>6</v>
      </c>
      <c r="N16" s="11" t="n">
        <v>2117</v>
      </c>
    </row>
    <row r="17" customFormat="false" ht="15.75" hidden="false" customHeight="true" outlineLevel="0" collapsed="false">
      <c r="A17" s="15" t="s">
        <v>100</v>
      </c>
      <c r="B17" s="16" t="s">
        <v>101</v>
      </c>
      <c r="C17" s="15" t="s">
        <v>53</v>
      </c>
      <c r="D17" s="16" t="s">
        <v>83</v>
      </c>
      <c r="E17" s="17" t="n">
        <v>175</v>
      </c>
      <c r="F17" s="18" t="n">
        <v>9.3</v>
      </c>
      <c r="G17" s="19" t="n">
        <f aca="false">IF(F17=0,"N/A",ROUND(E17/F17,0))</f>
        <v>19</v>
      </c>
      <c r="H17" s="20" t="n">
        <v>14500</v>
      </c>
      <c r="I17" s="17" t="n">
        <v>60</v>
      </c>
      <c r="J17" s="17" t="n">
        <v>400</v>
      </c>
      <c r="K17" s="16" t="s">
        <v>102</v>
      </c>
      <c r="L17" s="16" t="s">
        <v>103</v>
      </c>
      <c r="M17" s="15" t="n">
        <v>4</v>
      </c>
      <c r="N17" s="17" t="n">
        <v>3395</v>
      </c>
    </row>
    <row r="18" customFormat="false" ht="15.75" hidden="false" customHeight="true" outlineLevel="0" collapsed="false">
      <c r="A18" s="9" t="s">
        <v>104</v>
      </c>
      <c r="B18" s="10" t="s">
        <v>105</v>
      </c>
      <c r="C18" s="9" t="s">
        <v>53</v>
      </c>
      <c r="D18" s="10" t="s">
        <v>83</v>
      </c>
      <c r="E18" s="11" t="n">
        <v>52</v>
      </c>
      <c r="F18" s="12" t="n">
        <v>7.1</v>
      </c>
      <c r="G18" s="13" t="n">
        <f aca="false">IF(F18=0,"N/A",ROUND(E18/F18,0))</f>
        <v>7</v>
      </c>
      <c r="H18" s="14" t="n">
        <v>22000</v>
      </c>
      <c r="I18" s="11" t="n">
        <v>40</v>
      </c>
      <c r="J18" s="11" t="n">
        <v>200</v>
      </c>
      <c r="K18" s="10" t="s">
        <v>98</v>
      </c>
      <c r="L18" s="10" t="s">
        <v>106</v>
      </c>
      <c r="M18" s="9" t="n">
        <v>5</v>
      </c>
      <c r="N18" s="11" t="n">
        <v>2592</v>
      </c>
    </row>
    <row r="19" customFormat="false" ht="15.75" hidden="false" customHeight="true" outlineLevel="0" collapsed="false">
      <c r="A19" s="15" t="s">
        <v>107</v>
      </c>
      <c r="B19" s="16" t="s">
        <v>108</v>
      </c>
      <c r="C19" s="15" t="s">
        <v>53</v>
      </c>
      <c r="D19" s="16" t="s">
        <v>83</v>
      </c>
      <c r="E19" s="17" t="n">
        <v>230</v>
      </c>
      <c r="F19" s="18" t="n">
        <v>8.9</v>
      </c>
      <c r="G19" s="22" t="n">
        <f aca="false">IF(F19=0,"N/A",ROUND(E19/F19,0))</f>
        <v>26</v>
      </c>
      <c r="H19" s="20" t="n">
        <v>28000</v>
      </c>
      <c r="I19" s="17" t="n">
        <v>50</v>
      </c>
      <c r="J19" s="17" t="n">
        <v>400</v>
      </c>
      <c r="K19" s="16" t="s">
        <v>109</v>
      </c>
      <c r="L19" s="16" t="s">
        <v>110</v>
      </c>
      <c r="M19" s="15" t="n">
        <v>3</v>
      </c>
      <c r="N19" s="17" t="n">
        <v>3249</v>
      </c>
    </row>
    <row r="20" customFormat="false" ht="15.75" hidden="false" customHeight="true" outlineLevel="0" collapsed="false">
      <c r="A20" s="9" t="s">
        <v>111</v>
      </c>
      <c r="B20" s="10" t="s">
        <v>112</v>
      </c>
      <c r="C20" s="9" t="s">
        <v>53</v>
      </c>
      <c r="D20" s="10" t="s">
        <v>83</v>
      </c>
      <c r="E20" s="11" t="n">
        <v>110</v>
      </c>
      <c r="F20" s="12" t="n">
        <v>4.4</v>
      </c>
      <c r="G20" s="21" t="n">
        <f aca="false">IF(F20=0,"N/A",ROUND(E20/F20,0))</f>
        <v>25</v>
      </c>
      <c r="H20" s="14" t="n">
        <v>41000</v>
      </c>
      <c r="I20" s="11" t="n">
        <v>30</v>
      </c>
      <c r="J20" s="11" t="n">
        <v>220</v>
      </c>
      <c r="K20" s="10" t="s">
        <v>113</v>
      </c>
      <c r="L20" s="10" t="s">
        <v>85</v>
      </c>
      <c r="M20" s="9" t="n">
        <v>6</v>
      </c>
      <c r="N20" s="11" t="n">
        <v>1606</v>
      </c>
    </row>
    <row r="21" customFormat="false" ht="15.75" hidden="false" customHeight="true" outlineLevel="0" collapsed="false">
      <c r="A21" s="15" t="s">
        <v>114</v>
      </c>
      <c r="B21" s="16" t="s">
        <v>115</v>
      </c>
      <c r="C21" s="15" t="s">
        <v>53</v>
      </c>
      <c r="D21" s="16" t="s">
        <v>83</v>
      </c>
      <c r="E21" s="17" t="n">
        <v>65</v>
      </c>
      <c r="F21" s="18" t="n">
        <v>3.8</v>
      </c>
      <c r="G21" s="19" t="n">
        <f aca="false">IF(F21=0,"N/A",ROUND(E21/F21,0))</f>
        <v>17</v>
      </c>
      <c r="H21" s="20" t="n">
        <v>12000</v>
      </c>
      <c r="I21" s="17" t="n">
        <v>25</v>
      </c>
      <c r="J21" s="17" t="n">
        <v>150</v>
      </c>
      <c r="K21" s="16" t="s">
        <v>88</v>
      </c>
      <c r="L21" s="16" t="s">
        <v>89</v>
      </c>
      <c r="M21" s="15" t="n">
        <v>4</v>
      </c>
      <c r="N21" s="17" t="n">
        <v>1387</v>
      </c>
    </row>
    <row r="22" customFormat="false" ht="15.75" hidden="false" customHeight="true" outlineLevel="0" collapsed="false">
      <c r="A22" s="9" t="s">
        <v>116</v>
      </c>
      <c r="B22" s="10" t="s">
        <v>117</v>
      </c>
      <c r="C22" s="9" t="s">
        <v>53</v>
      </c>
      <c r="D22" s="10" t="s">
        <v>118</v>
      </c>
      <c r="E22" s="11" t="n">
        <v>1200</v>
      </c>
      <c r="F22" s="12" t="n">
        <v>28.5</v>
      </c>
      <c r="G22" s="21" t="n">
        <f aca="false">IF(F22=0,"N/A",ROUND(E22/F22,0))</f>
        <v>42</v>
      </c>
      <c r="H22" s="14" t="n">
        <v>38000</v>
      </c>
      <c r="I22" s="11" t="n">
        <v>300</v>
      </c>
      <c r="J22" s="11" t="n">
        <v>2500</v>
      </c>
      <c r="K22" s="10" t="s">
        <v>119</v>
      </c>
      <c r="L22" s="10" t="s">
        <v>120</v>
      </c>
      <c r="M22" s="9" t="n">
        <v>7</v>
      </c>
      <c r="N22" s="11" t="n">
        <v>10403</v>
      </c>
    </row>
    <row r="23" customFormat="false" ht="15.75" hidden="false" customHeight="true" outlineLevel="0" collapsed="false">
      <c r="A23" s="15" t="s">
        <v>121</v>
      </c>
      <c r="B23" s="16" t="s">
        <v>122</v>
      </c>
      <c r="C23" s="15" t="s">
        <v>53</v>
      </c>
      <c r="D23" s="16" t="s">
        <v>118</v>
      </c>
      <c r="E23" s="17" t="n">
        <v>870</v>
      </c>
      <c r="F23" s="18" t="n">
        <v>18.2</v>
      </c>
      <c r="G23" s="22" t="n">
        <f aca="false">IF(F23=0,"N/A",ROUND(E23/F23,0))</f>
        <v>48</v>
      </c>
      <c r="H23" s="20" t="n">
        <v>52000</v>
      </c>
      <c r="I23" s="17" t="n">
        <v>200</v>
      </c>
      <c r="J23" s="17" t="n">
        <v>1800</v>
      </c>
      <c r="K23" s="16" t="s">
        <v>119</v>
      </c>
      <c r="L23" s="16" t="s">
        <v>123</v>
      </c>
      <c r="M23" s="15" t="n">
        <v>8</v>
      </c>
      <c r="N23" s="17" t="n">
        <v>6643</v>
      </c>
    </row>
    <row r="24" customFormat="false" ht="15.75" hidden="false" customHeight="true" outlineLevel="0" collapsed="false">
      <c r="A24" s="9" t="s">
        <v>124</v>
      </c>
      <c r="B24" s="10" t="s">
        <v>125</v>
      </c>
      <c r="C24" s="9" t="s">
        <v>53</v>
      </c>
      <c r="D24" s="10" t="s">
        <v>118</v>
      </c>
      <c r="E24" s="11" t="n">
        <v>680</v>
      </c>
      <c r="F24" s="12" t="n">
        <v>22</v>
      </c>
      <c r="G24" s="21" t="n">
        <f aca="false">IF(F24=0,"N/A",ROUND(E24/F24,0))</f>
        <v>31</v>
      </c>
      <c r="H24" s="14" t="n">
        <v>28000</v>
      </c>
      <c r="I24" s="11" t="n">
        <v>150</v>
      </c>
      <c r="J24" s="11" t="n">
        <v>1200</v>
      </c>
      <c r="K24" s="10" t="s">
        <v>65</v>
      </c>
      <c r="L24" s="10" t="s">
        <v>126</v>
      </c>
      <c r="M24" s="9" t="n">
        <v>5</v>
      </c>
      <c r="N24" s="11" t="n">
        <v>8030</v>
      </c>
    </row>
    <row r="25" customFormat="false" ht="15.75" hidden="false" customHeight="true" outlineLevel="0" collapsed="false">
      <c r="A25" s="15" t="s">
        <v>127</v>
      </c>
      <c r="B25" s="16" t="s">
        <v>128</v>
      </c>
      <c r="C25" s="15" t="s">
        <v>53</v>
      </c>
      <c r="D25" s="16" t="s">
        <v>118</v>
      </c>
      <c r="E25" s="17" t="n">
        <v>2100</v>
      </c>
      <c r="F25" s="18" t="n">
        <v>45</v>
      </c>
      <c r="G25" s="22" t="n">
        <f aca="false">IF(F25=0,"N/A",ROUND(E25/F25,0))</f>
        <v>47</v>
      </c>
      <c r="H25" s="20" t="n">
        <v>89000</v>
      </c>
      <c r="I25" s="17" t="n">
        <v>500</v>
      </c>
      <c r="J25" s="17" t="n">
        <v>4000</v>
      </c>
      <c r="K25" s="16" t="s">
        <v>69</v>
      </c>
      <c r="L25" s="16" t="s">
        <v>62</v>
      </c>
      <c r="M25" s="15" t="n">
        <v>4</v>
      </c>
      <c r="N25" s="17" t="n">
        <v>16425</v>
      </c>
    </row>
    <row r="26" customFormat="false" ht="15.75" hidden="false" customHeight="true" outlineLevel="0" collapsed="false">
      <c r="A26" s="9" t="s">
        <v>129</v>
      </c>
      <c r="B26" s="10" t="s">
        <v>130</v>
      </c>
      <c r="C26" s="9" t="s">
        <v>53</v>
      </c>
      <c r="D26" s="10" t="s">
        <v>118</v>
      </c>
      <c r="E26" s="11" t="n">
        <v>3200</v>
      </c>
      <c r="F26" s="12" t="n">
        <v>60</v>
      </c>
      <c r="G26" s="21" t="n">
        <f aca="false">IF(F26=0,"N/A",ROUND(E26/F26,0))</f>
        <v>53</v>
      </c>
      <c r="H26" s="14" t="n">
        <v>12000</v>
      </c>
      <c r="I26" s="11" t="n">
        <v>800</v>
      </c>
      <c r="J26" s="11" t="n">
        <v>6000</v>
      </c>
      <c r="K26" s="10" t="s">
        <v>69</v>
      </c>
      <c r="L26" s="10" t="s">
        <v>131</v>
      </c>
      <c r="M26" s="9" t="n">
        <v>3</v>
      </c>
      <c r="N26" s="11" t="n">
        <v>21900</v>
      </c>
    </row>
    <row r="27" customFormat="false" ht="15.75" hidden="false" customHeight="true" outlineLevel="0" collapsed="false">
      <c r="A27" s="15" t="s">
        <v>132</v>
      </c>
      <c r="B27" s="16" t="s">
        <v>133</v>
      </c>
      <c r="C27" s="15" t="s">
        <v>134</v>
      </c>
      <c r="D27" s="16" t="s">
        <v>135</v>
      </c>
      <c r="E27" s="17" t="n">
        <v>185</v>
      </c>
      <c r="F27" s="18" t="n">
        <v>11.2</v>
      </c>
      <c r="G27" s="19" t="n">
        <f aca="false">IF(F27=0,"N/A",ROUND(E27/F27,0))</f>
        <v>17</v>
      </c>
      <c r="H27" s="20" t="n">
        <v>115000</v>
      </c>
      <c r="I27" s="17" t="n">
        <v>60</v>
      </c>
      <c r="J27" s="17" t="n">
        <v>400</v>
      </c>
      <c r="K27" s="16" t="s">
        <v>55</v>
      </c>
      <c r="L27" s="16" t="s">
        <v>136</v>
      </c>
      <c r="M27" s="15" t="n">
        <v>7</v>
      </c>
      <c r="N27" s="17" t="n">
        <v>4088</v>
      </c>
    </row>
    <row r="28" customFormat="false" ht="15.75" hidden="false" customHeight="true" outlineLevel="0" collapsed="false">
      <c r="A28" s="9" t="s">
        <v>137</v>
      </c>
      <c r="B28" s="10" t="s">
        <v>138</v>
      </c>
      <c r="C28" s="9" t="s">
        <v>134</v>
      </c>
      <c r="D28" s="10" t="s">
        <v>135</v>
      </c>
      <c r="E28" s="11" t="n">
        <v>240</v>
      </c>
      <c r="F28" s="12" t="n">
        <v>9.8</v>
      </c>
      <c r="G28" s="21" t="n">
        <f aca="false">IF(F28=0,"N/A",ROUND(E28/F28,0))</f>
        <v>24</v>
      </c>
      <c r="H28" s="14" t="n">
        <v>95000</v>
      </c>
      <c r="I28" s="11" t="n">
        <v>60</v>
      </c>
      <c r="J28" s="11" t="n">
        <v>450</v>
      </c>
      <c r="K28" s="10" t="s">
        <v>55</v>
      </c>
      <c r="L28" s="10" t="s">
        <v>136</v>
      </c>
      <c r="M28" s="9" t="n">
        <v>7</v>
      </c>
      <c r="N28" s="11" t="n">
        <v>3577</v>
      </c>
    </row>
    <row r="29" customFormat="false" ht="15.75" hidden="false" customHeight="true" outlineLevel="0" collapsed="false">
      <c r="A29" s="15" t="s">
        <v>139</v>
      </c>
      <c r="B29" s="16" t="s">
        <v>140</v>
      </c>
      <c r="C29" s="15" t="s">
        <v>134</v>
      </c>
      <c r="D29" s="16" t="s">
        <v>135</v>
      </c>
      <c r="E29" s="17" t="n">
        <v>620</v>
      </c>
      <c r="F29" s="18" t="n">
        <v>20.5</v>
      </c>
      <c r="G29" s="22" t="n">
        <f aca="false">IF(F29=0,"N/A",ROUND(E29/F29,0))</f>
        <v>30</v>
      </c>
      <c r="H29" s="20" t="n">
        <v>35000</v>
      </c>
      <c r="I29" s="17" t="n">
        <v>150</v>
      </c>
      <c r="J29" s="17" t="n">
        <v>1200</v>
      </c>
      <c r="K29" s="16" t="s">
        <v>55</v>
      </c>
      <c r="L29" s="16" t="s">
        <v>141</v>
      </c>
      <c r="M29" s="15" t="n">
        <v>5</v>
      </c>
      <c r="N29" s="17" t="n">
        <v>7483</v>
      </c>
    </row>
    <row r="30" customFormat="false" ht="15.75" hidden="false" customHeight="true" outlineLevel="0" collapsed="false">
      <c r="A30" s="9" t="s">
        <v>142</v>
      </c>
      <c r="B30" s="10" t="s">
        <v>143</v>
      </c>
      <c r="C30" s="9" t="s">
        <v>134</v>
      </c>
      <c r="D30" s="10" t="s">
        <v>135</v>
      </c>
      <c r="E30" s="11" t="n">
        <v>390</v>
      </c>
      <c r="F30" s="12" t="n">
        <v>15.3</v>
      </c>
      <c r="G30" s="21" t="n">
        <f aca="false">IF(F30=0,"N/A",ROUND(E30/F30,0))</f>
        <v>25</v>
      </c>
      <c r="H30" s="14" t="n">
        <v>28000</v>
      </c>
      <c r="I30" s="11" t="n">
        <v>100</v>
      </c>
      <c r="J30" s="11" t="n">
        <v>700</v>
      </c>
      <c r="K30" s="10" t="s">
        <v>55</v>
      </c>
      <c r="L30" s="10" t="s">
        <v>144</v>
      </c>
      <c r="M30" s="9" t="n">
        <v>4</v>
      </c>
      <c r="N30" s="11" t="n">
        <v>5585</v>
      </c>
    </row>
    <row r="31" customFormat="false" ht="15.75" hidden="false" customHeight="true" outlineLevel="0" collapsed="false">
      <c r="A31" s="15" t="s">
        <v>145</v>
      </c>
      <c r="B31" s="16" t="s">
        <v>146</v>
      </c>
      <c r="C31" s="15" t="s">
        <v>134</v>
      </c>
      <c r="D31" s="16" t="s">
        <v>135</v>
      </c>
      <c r="E31" s="17" t="n">
        <v>145</v>
      </c>
      <c r="F31" s="18" t="n">
        <v>8.1</v>
      </c>
      <c r="G31" s="19" t="n">
        <f aca="false">IF(F31=0,"N/A",ROUND(E31/F31,0))</f>
        <v>18</v>
      </c>
      <c r="H31" s="20" t="n">
        <v>68000</v>
      </c>
      <c r="I31" s="17" t="n">
        <v>40</v>
      </c>
      <c r="J31" s="17" t="n">
        <v>300</v>
      </c>
      <c r="K31" s="16" t="s">
        <v>147</v>
      </c>
      <c r="L31" s="16" t="s">
        <v>148</v>
      </c>
      <c r="M31" s="15" t="n">
        <v>5</v>
      </c>
      <c r="N31" s="17" t="n">
        <v>2957</v>
      </c>
    </row>
    <row r="32" customFormat="false" ht="15.75" hidden="false" customHeight="true" outlineLevel="0" collapsed="false">
      <c r="A32" s="9" t="s">
        <v>149</v>
      </c>
      <c r="B32" s="10" t="s">
        <v>150</v>
      </c>
      <c r="C32" s="9" t="s">
        <v>134</v>
      </c>
      <c r="D32" s="10" t="s">
        <v>135</v>
      </c>
      <c r="E32" s="11" t="n">
        <v>92</v>
      </c>
      <c r="F32" s="12" t="n">
        <v>5.4</v>
      </c>
      <c r="G32" s="19" t="n">
        <f aca="false">IF(F32=0,"N/A",ROUND(E32/F32,0))</f>
        <v>17</v>
      </c>
      <c r="H32" s="14" t="n">
        <v>88000</v>
      </c>
      <c r="I32" s="11" t="n">
        <v>25</v>
      </c>
      <c r="J32" s="11" t="n">
        <v>200</v>
      </c>
      <c r="K32" s="10" t="s">
        <v>151</v>
      </c>
      <c r="L32" s="10" t="s">
        <v>106</v>
      </c>
      <c r="M32" s="9" t="n">
        <v>6</v>
      </c>
      <c r="N32" s="11" t="n">
        <v>1971</v>
      </c>
    </row>
    <row r="33" customFormat="false" ht="15.75" hidden="false" customHeight="true" outlineLevel="0" collapsed="false">
      <c r="A33" s="15" t="s">
        <v>152</v>
      </c>
      <c r="B33" s="16" t="s">
        <v>153</v>
      </c>
      <c r="C33" s="15" t="s">
        <v>134</v>
      </c>
      <c r="D33" s="16" t="s">
        <v>154</v>
      </c>
      <c r="E33" s="17" t="n">
        <v>190</v>
      </c>
      <c r="F33" s="18" t="n">
        <v>5.6</v>
      </c>
      <c r="G33" s="22" t="n">
        <f aca="false">IF(F33=0,"N/A",ROUND(E33/F33,0))</f>
        <v>34</v>
      </c>
      <c r="H33" s="20" t="n">
        <v>35000</v>
      </c>
      <c r="I33" s="17" t="n">
        <v>30</v>
      </c>
      <c r="J33" s="17" t="n">
        <v>350</v>
      </c>
      <c r="K33" s="16" t="s">
        <v>155</v>
      </c>
      <c r="L33" s="16" t="s">
        <v>156</v>
      </c>
      <c r="M33" s="15" t="n">
        <v>5</v>
      </c>
      <c r="N33" s="17" t="n">
        <v>2044</v>
      </c>
    </row>
    <row r="34" customFormat="false" ht="15.75" hidden="false" customHeight="true" outlineLevel="0" collapsed="false">
      <c r="A34" s="9" t="s">
        <v>157</v>
      </c>
      <c r="B34" s="10" t="s">
        <v>158</v>
      </c>
      <c r="C34" s="9" t="s">
        <v>134</v>
      </c>
      <c r="D34" s="10" t="s">
        <v>154</v>
      </c>
      <c r="E34" s="11" t="n">
        <v>78</v>
      </c>
      <c r="F34" s="12" t="n">
        <v>2.9</v>
      </c>
      <c r="G34" s="21" t="n">
        <f aca="false">IF(F34=0,"N/A",ROUND(E34/F34,0))</f>
        <v>27</v>
      </c>
      <c r="H34" s="14" t="n">
        <v>45000</v>
      </c>
      <c r="I34" s="11" t="n">
        <v>20</v>
      </c>
      <c r="J34" s="11" t="n">
        <v>180</v>
      </c>
      <c r="K34" s="10" t="s">
        <v>92</v>
      </c>
      <c r="L34" s="10" t="s">
        <v>159</v>
      </c>
      <c r="M34" s="9" t="n">
        <v>8</v>
      </c>
      <c r="N34" s="11" t="n">
        <v>1059</v>
      </c>
    </row>
    <row r="35" customFormat="false" ht="15.75" hidden="false" customHeight="true" outlineLevel="0" collapsed="false">
      <c r="A35" s="15" t="s">
        <v>160</v>
      </c>
      <c r="B35" s="16" t="s">
        <v>161</v>
      </c>
      <c r="C35" s="15" t="s">
        <v>134</v>
      </c>
      <c r="D35" s="16" t="s">
        <v>154</v>
      </c>
      <c r="E35" s="17" t="n">
        <v>55</v>
      </c>
      <c r="F35" s="18" t="n">
        <v>4.2</v>
      </c>
      <c r="G35" s="13" t="n">
        <f aca="false">IF(F35=0,"N/A",ROUND(E35/F35,0))</f>
        <v>13</v>
      </c>
      <c r="H35" s="20" t="n">
        <v>58000</v>
      </c>
      <c r="I35" s="17" t="n">
        <v>20</v>
      </c>
      <c r="J35" s="17" t="n">
        <v>150</v>
      </c>
      <c r="K35" s="16" t="s">
        <v>88</v>
      </c>
      <c r="L35" s="16" t="s">
        <v>162</v>
      </c>
      <c r="M35" s="15" t="n">
        <v>6</v>
      </c>
      <c r="N35" s="17" t="n">
        <v>1533</v>
      </c>
    </row>
    <row r="36" customFormat="false" ht="15.75" hidden="false" customHeight="true" outlineLevel="0" collapsed="false">
      <c r="A36" s="9" t="s">
        <v>163</v>
      </c>
      <c r="B36" s="10" t="s">
        <v>164</v>
      </c>
      <c r="C36" s="9" t="s">
        <v>134</v>
      </c>
      <c r="D36" s="10" t="s">
        <v>154</v>
      </c>
      <c r="E36" s="11" t="n">
        <v>42</v>
      </c>
      <c r="F36" s="12" t="n">
        <v>3.8</v>
      </c>
      <c r="G36" s="13" t="n">
        <f aca="false">IF(F36=0,"N/A",ROUND(E36/F36,0))</f>
        <v>11</v>
      </c>
      <c r="H36" s="14" t="n">
        <v>32000</v>
      </c>
      <c r="I36" s="11" t="n">
        <v>20</v>
      </c>
      <c r="J36" s="11" t="n">
        <v>120</v>
      </c>
      <c r="K36" s="10" t="s">
        <v>88</v>
      </c>
      <c r="L36" s="10" t="s">
        <v>89</v>
      </c>
      <c r="M36" s="9" t="n">
        <v>4</v>
      </c>
      <c r="N36" s="11" t="n">
        <v>1387</v>
      </c>
    </row>
    <row r="37" customFormat="false" ht="15.75" hidden="false" customHeight="true" outlineLevel="0" collapsed="false">
      <c r="A37" s="15" t="s">
        <v>165</v>
      </c>
      <c r="B37" s="16" t="s">
        <v>166</v>
      </c>
      <c r="C37" s="15" t="s">
        <v>134</v>
      </c>
      <c r="D37" s="16" t="s">
        <v>154</v>
      </c>
      <c r="E37" s="17" t="n">
        <v>135</v>
      </c>
      <c r="F37" s="18" t="n">
        <v>6</v>
      </c>
      <c r="G37" s="22" t="n">
        <f aca="false">IF(F37=0,"N/A",ROUND(E37/F37,0))</f>
        <v>23</v>
      </c>
      <c r="H37" s="20" t="n">
        <v>42000</v>
      </c>
      <c r="I37" s="17" t="n">
        <v>30</v>
      </c>
      <c r="J37" s="17" t="n">
        <v>250</v>
      </c>
      <c r="K37" s="16" t="s">
        <v>167</v>
      </c>
      <c r="L37" s="16" t="s">
        <v>110</v>
      </c>
      <c r="M37" s="15" t="n">
        <v>5</v>
      </c>
      <c r="N37" s="17" t="n">
        <v>2190</v>
      </c>
    </row>
    <row r="38" customFormat="false" ht="15.75" hidden="false" customHeight="true" outlineLevel="0" collapsed="false">
      <c r="A38" s="9" t="s">
        <v>168</v>
      </c>
      <c r="B38" s="10" t="s">
        <v>169</v>
      </c>
      <c r="C38" s="9" t="s">
        <v>134</v>
      </c>
      <c r="D38" s="10" t="s">
        <v>154</v>
      </c>
      <c r="E38" s="11" t="n">
        <v>210</v>
      </c>
      <c r="F38" s="12" t="n">
        <v>7.5</v>
      </c>
      <c r="G38" s="21" t="n">
        <f aca="false">IF(F38=0,"N/A",ROUND(E38/F38,0))</f>
        <v>28</v>
      </c>
      <c r="H38" s="14" t="n">
        <v>15000</v>
      </c>
      <c r="I38" s="11" t="n">
        <v>50</v>
      </c>
      <c r="J38" s="11" t="n">
        <v>400</v>
      </c>
      <c r="K38" s="10" t="s">
        <v>113</v>
      </c>
      <c r="L38" s="10" t="s">
        <v>170</v>
      </c>
      <c r="M38" s="9" t="n">
        <v>3</v>
      </c>
      <c r="N38" s="11" t="n">
        <v>2738</v>
      </c>
    </row>
    <row r="39" customFormat="false" ht="15.75" hidden="false" customHeight="true" outlineLevel="0" collapsed="false">
      <c r="A39" s="15" t="s">
        <v>171</v>
      </c>
      <c r="B39" s="16" t="s">
        <v>172</v>
      </c>
      <c r="C39" s="15" t="s">
        <v>134</v>
      </c>
      <c r="D39" s="16" t="s">
        <v>154</v>
      </c>
      <c r="E39" s="17" t="n">
        <v>38</v>
      </c>
      <c r="F39" s="18" t="n">
        <v>3.1</v>
      </c>
      <c r="G39" s="13" t="n">
        <f aca="false">IF(F39=0,"N/A",ROUND(E39/F39,0))</f>
        <v>12</v>
      </c>
      <c r="H39" s="20" t="n">
        <v>28000</v>
      </c>
      <c r="I39" s="17" t="n">
        <v>20</v>
      </c>
      <c r="J39" s="17" t="n">
        <v>100</v>
      </c>
      <c r="K39" s="16" t="s">
        <v>173</v>
      </c>
      <c r="L39" s="16" t="s">
        <v>85</v>
      </c>
      <c r="M39" s="15" t="n">
        <v>4</v>
      </c>
      <c r="N39" s="17" t="n">
        <v>1132</v>
      </c>
    </row>
    <row r="40" customFormat="false" ht="15.75" hidden="false" customHeight="true" outlineLevel="0" collapsed="false">
      <c r="A40" s="9" t="s">
        <v>174</v>
      </c>
      <c r="B40" s="10" t="s">
        <v>175</v>
      </c>
      <c r="C40" s="9" t="s">
        <v>134</v>
      </c>
      <c r="D40" s="10" t="s">
        <v>176</v>
      </c>
      <c r="E40" s="11" t="n">
        <v>12</v>
      </c>
      <c r="F40" s="12" t="n">
        <v>0.4</v>
      </c>
      <c r="G40" s="21" t="n">
        <f aca="false">IF(F40=0,"N/A",ROUND(E40/F40,0))</f>
        <v>30</v>
      </c>
      <c r="H40" s="14" t="n">
        <v>1850000</v>
      </c>
      <c r="I40" s="11" t="n">
        <v>3</v>
      </c>
      <c r="J40" s="11" t="n">
        <v>25</v>
      </c>
      <c r="K40" s="10" t="s">
        <v>177</v>
      </c>
      <c r="L40" s="10" t="s">
        <v>178</v>
      </c>
      <c r="M40" s="9" t="n">
        <v>15</v>
      </c>
      <c r="N40" s="11" t="n">
        <v>146</v>
      </c>
    </row>
    <row r="41" customFormat="false" ht="15.75" hidden="false" customHeight="true" outlineLevel="0" collapsed="false">
      <c r="A41" s="15" t="s">
        <v>179</v>
      </c>
      <c r="B41" s="16" t="s">
        <v>180</v>
      </c>
      <c r="C41" s="15" t="s">
        <v>134</v>
      </c>
      <c r="D41" s="16" t="s">
        <v>176</v>
      </c>
      <c r="E41" s="17" t="n">
        <v>28</v>
      </c>
      <c r="F41" s="18" t="n">
        <v>0.9</v>
      </c>
      <c r="G41" s="22" t="n">
        <f aca="false">IF(F41=0,"N/A",ROUND(E41/F41,0))</f>
        <v>31</v>
      </c>
      <c r="H41" s="20" t="n">
        <v>320000</v>
      </c>
      <c r="I41" s="17" t="n">
        <v>5</v>
      </c>
      <c r="J41" s="17" t="n">
        <v>50</v>
      </c>
      <c r="K41" s="16" t="s">
        <v>177</v>
      </c>
      <c r="L41" s="16" t="s">
        <v>178</v>
      </c>
      <c r="M41" s="15" t="n">
        <v>10</v>
      </c>
      <c r="N41" s="17" t="n">
        <v>329</v>
      </c>
    </row>
    <row r="42" customFormat="false" ht="15.75" hidden="false" customHeight="true" outlineLevel="0" collapsed="false">
      <c r="A42" s="9" t="s">
        <v>181</v>
      </c>
      <c r="B42" s="10" t="s">
        <v>182</v>
      </c>
      <c r="C42" s="9" t="s">
        <v>134</v>
      </c>
      <c r="D42" s="10" t="s">
        <v>176</v>
      </c>
      <c r="E42" s="11" t="n">
        <v>240</v>
      </c>
      <c r="F42" s="12" t="n">
        <v>8.5</v>
      </c>
      <c r="G42" s="21" t="n">
        <f aca="false">IF(F42=0,"N/A",ROUND(E42/F42,0))</f>
        <v>28</v>
      </c>
      <c r="H42" s="14" t="n">
        <v>12000</v>
      </c>
      <c r="I42" s="11" t="n">
        <v>80</v>
      </c>
      <c r="J42" s="11" t="n">
        <v>500</v>
      </c>
      <c r="K42" s="10" t="s">
        <v>177</v>
      </c>
      <c r="L42" s="10" t="s">
        <v>183</v>
      </c>
      <c r="M42" s="9" t="n">
        <v>4</v>
      </c>
      <c r="N42" s="11" t="n">
        <v>3103</v>
      </c>
    </row>
    <row r="43" customFormat="false" ht="15.75" hidden="false" customHeight="true" outlineLevel="0" collapsed="false">
      <c r="A43" s="15" t="s">
        <v>184</v>
      </c>
      <c r="B43" s="16" t="s">
        <v>185</v>
      </c>
      <c r="C43" s="15" t="s">
        <v>134</v>
      </c>
      <c r="D43" s="16" t="s">
        <v>176</v>
      </c>
      <c r="E43" s="17" t="n">
        <v>185</v>
      </c>
      <c r="F43" s="18" t="n">
        <v>12</v>
      </c>
      <c r="G43" s="19" t="n">
        <f aca="false">IF(F43=0,"N/A",ROUND(E43/F43,0))</f>
        <v>15</v>
      </c>
      <c r="H43" s="20" t="n">
        <v>8500</v>
      </c>
      <c r="I43" s="17" t="n">
        <v>60</v>
      </c>
      <c r="J43" s="17" t="n">
        <v>400</v>
      </c>
      <c r="K43" s="16" t="s">
        <v>186</v>
      </c>
      <c r="L43" s="16" t="s">
        <v>183</v>
      </c>
      <c r="M43" s="15" t="n">
        <v>3</v>
      </c>
      <c r="N43" s="17" t="n">
        <v>4380</v>
      </c>
    </row>
    <row r="44" customFormat="false" ht="15.75" hidden="false" customHeight="true" outlineLevel="0" collapsed="false">
      <c r="A44" s="9" t="s">
        <v>187</v>
      </c>
      <c r="B44" s="10" t="s">
        <v>188</v>
      </c>
      <c r="C44" s="9" t="s">
        <v>189</v>
      </c>
      <c r="D44" s="10" t="s">
        <v>190</v>
      </c>
      <c r="E44" s="11" t="n">
        <v>310</v>
      </c>
      <c r="F44" s="12" t="n">
        <v>17.2</v>
      </c>
      <c r="G44" s="19" t="n">
        <f aca="false">IF(F44=0,"N/A",ROUND(E44/F44,0))</f>
        <v>18</v>
      </c>
      <c r="H44" s="14" t="n">
        <v>128000</v>
      </c>
      <c r="I44" s="11" t="n">
        <v>150</v>
      </c>
      <c r="J44" s="11" t="n">
        <v>700</v>
      </c>
      <c r="K44" s="10" t="s">
        <v>191</v>
      </c>
      <c r="L44" s="10" t="s">
        <v>192</v>
      </c>
      <c r="M44" s="9" t="n">
        <v>5</v>
      </c>
      <c r="N44" s="11" t="n">
        <v>6278</v>
      </c>
    </row>
    <row r="45" customFormat="false" ht="15.75" hidden="false" customHeight="true" outlineLevel="0" collapsed="false">
      <c r="A45" s="15" t="s">
        <v>193</v>
      </c>
      <c r="B45" s="16" t="s">
        <v>194</v>
      </c>
      <c r="C45" s="15" t="s">
        <v>189</v>
      </c>
      <c r="D45" s="16" t="s">
        <v>190</v>
      </c>
      <c r="E45" s="17" t="n">
        <v>405</v>
      </c>
      <c r="F45" s="18" t="n">
        <v>21.3</v>
      </c>
      <c r="G45" s="19" t="n">
        <f aca="false">IF(F45=0,"N/A",ROUND(E45/F45,0))</f>
        <v>19</v>
      </c>
      <c r="H45" s="20" t="n">
        <v>95000</v>
      </c>
      <c r="I45" s="17" t="n">
        <v>200</v>
      </c>
      <c r="J45" s="17" t="n">
        <v>900</v>
      </c>
      <c r="K45" s="16" t="s">
        <v>195</v>
      </c>
      <c r="L45" s="16" t="s">
        <v>196</v>
      </c>
      <c r="M45" s="15" t="n">
        <v>4</v>
      </c>
      <c r="N45" s="17" t="n">
        <v>7775</v>
      </c>
    </row>
    <row r="46" customFormat="false" ht="15.75" hidden="false" customHeight="true" outlineLevel="0" collapsed="false">
      <c r="A46" s="9" t="s">
        <v>197</v>
      </c>
      <c r="B46" s="10" t="s">
        <v>198</v>
      </c>
      <c r="C46" s="9" t="s">
        <v>189</v>
      </c>
      <c r="D46" s="10" t="s">
        <v>190</v>
      </c>
      <c r="E46" s="11" t="n">
        <v>275</v>
      </c>
      <c r="F46" s="12" t="n">
        <v>14.8</v>
      </c>
      <c r="G46" s="19" t="n">
        <f aca="false">IF(F46=0,"N/A",ROUND(E46/F46,0))</f>
        <v>19</v>
      </c>
      <c r="H46" s="14" t="n">
        <v>118000</v>
      </c>
      <c r="I46" s="11" t="n">
        <v>120</v>
      </c>
      <c r="J46" s="11" t="n">
        <v>600</v>
      </c>
      <c r="K46" s="10" t="s">
        <v>191</v>
      </c>
      <c r="L46" s="10" t="s">
        <v>199</v>
      </c>
      <c r="M46" s="9" t="n">
        <v>6</v>
      </c>
      <c r="N46" s="11" t="n">
        <v>5402</v>
      </c>
    </row>
    <row r="47" customFormat="false" ht="15.75" hidden="false" customHeight="true" outlineLevel="0" collapsed="false">
      <c r="A47" s="15" t="s">
        <v>200</v>
      </c>
      <c r="B47" s="16" t="s">
        <v>201</v>
      </c>
      <c r="C47" s="15" t="s">
        <v>189</v>
      </c>
      <c r="D47" s="16" t="s">
        <v>202</v>
      </c>
      <c r="E47" s="17" t="n">
        <v>195</v>
      </c>
      <c r="F47" s="18" t="n">
        <v>9.6</v>
      </c>
      <c r="G47" s="19" t="n">
        <f aca="false">IF(F47=0,"N/A",ROUND(E47/F47,0))</f>
        <v>20</v>
      </c>
      <c r="H47" s="20" t="n">
        <v>98000</v>
      </c>
      <c r="I47" s="17" t="n">
        <v>80</v>
      </c>
      <c r="J47" s="17" t="n">
        <v>400</v>
      </c>
      <c r="K47" s="16" t="s">
        <v>203</v>
      </c>
      <c r="L47" s="16" t="s">
        <v>192</v>
      </c>
      <c r="M47" s="15" t="n">
        <v>5</v>
      </c>
      <c r="N47" s="17" t="n">
        <v>3504</v>
      </c>
    </row>
    <row r="48" customFormat="false" ht="15.75" hidden="false" customHeight="true" outlineLevel="0" collapsed="false">
      <c r="A48" s="9" t="s">
        <v>204</v>
      </c>
      <c r="B48" s="10" t="s">
        <v>205</v>
      </c>
      <c r="C48" s="9" t="s">
        <v>189</v>
      </c>
      <c r="D48" s="10" t="s">
        <v>202</v>
      </c>
      <c r="E48" s="11" t="n">
        <v>142</v>
      </c>
      <c r="F48" s="12" t="n">
        <v>6.8</v>
      </c>
      <c r="G48" s="19" t="n">
        <f aca="false">IF(F48=0,"N/A",ROUND(E48/F48,0))</f>
        <v>21</v>
      </c>
      <c r="H48" s="14" t="n">
        <v>82000</v>
      </c>
      <c r="I48" s="11" t="n">
        <v>60</v>
      </c>
      <c r="J48" s="11" t="n">
        <v>300</v>
      </c>
      <c r="K48" s="10" t="s">
        <v>206</v>
      </c>
      <c r="L48" s="10" t="s">
        <v>196</v>
      </c>
      <c r="M48" s="9" t="n">
        <v>4</v>
      </c>
      <c r="N48" s="11" t="n">
        <v>2482</v>
      </c>
    </row>
    <row r="49" customFormat="false" ht="15.75" hidden="false" customHeight="true" outlineLevel="0" collapsed="false">
      <c r="A49" s="15" t="s">
        <v>207</v>
      </c>
      <c r="B49" s="16" t="s">
        <v>208</v>
      </c>
      <c r="C49" s="15" t="s">
        <v>189</v>
      </c>
      <c r="D49" s="16" t="s">
        <v>190</v>
      </c>
      <c r="E49" s="17" t="n">
        <v>520</v>
      </c>
      <c r="F49" s="18" t="n">
        <v>28.5</v>
      </c>
      <c r="G49" s="19" t="n">
        <f aca="false">IF(F49=0,"N/A",ROUND(E49/F49,0))</f>
        <v>18</v>
      </c>
      <c r="H49" s="20" t="n">
        <v>22000</v>
      </c>
      <c r="I49" s="17" t="n">
        <v>200</v>
      </c>
      <c r="J49" s="17" t="n">
        <v>1000</v>
      </c>
      <c r="K49" s="16" t="s">
        <v>209</v>
      </c>
      <c r="L49" s="16" t="s">
        <v>210</v>
      </c>
      <c r="M49" s="15" t="n">
        <v>3</v>
      </c>
      <c r="N49" s="17" t="n">
        <v>10403</v>
      </c>
    </row>
    <row r="50" customFormat="false" ht="15.75" hidden="false" customHeight="true" outlineLevel="0" collapsed="false">
      <c r="A50" s="9" t="s">
        <v>211</v>
      </c>
      <c r="B50" s="10" t="s">
        <v>212</v>
      </c>
      <c r="C50" s="9" t="s">
        <v>189</v>
      </c>
      <c r="D50" s="10" t="s">
        <v>190</v>
      </c>
      <c r="E50" s="11" t="n">
        <v>680</v>
      </c>
      <c r="F50" s="12" t="n">
        <v>32</v>
      </c>
      <c r="G50" s="21" t="n">
        <f aca="false">IF(F50=0,"N/A",ROUND(E50/F50,0))</f>
        <v>21</v>
      </c>
      <c r="H50" s="14" t="n">
        <v>12500</v>
      </c>
      <c r="I50" s="11" t="n">
        <v>250</v>
      </c>
      <c r="J50" s="11" t="n">
        <v>1200</v>
      </c>
      <c r="K50" s="10" t="s">
        <v>213</v>
      </c>
      <c r="L50" s="10" t="s">
        <v>214</v>
      </c>
      <c r="M50" s="9" t="n">
        <v>3</v>
      </c>
      <c r="N50" s="11" t="n">
        <v>11680</v>
      </c>
    </row>
    <row r="51" customFormat="false" ht="15.75" hidden="false" customHeight="true" outlineLevel="0" collapsed="false">
      <c r="A51" s="15" t="s">
        <v>215</v>
      </c>
      <c r="B51" s="16" t="s">
        <v>216</v>
      </c>
      <c r="C51" s="15" t="s">
        <v>189</v>
      </c>
      <c r="D51" s="16" t="s">
        <v>217</v>
      </c>
      <c r="E51" s="17" t="n">
        <v>165</v>
      </c>
      <c r="F51" s="18" t="n">
        <v>6.8</v>
      </c>
      <c r="G51" s="22" t="n">
        <f aca="false">IF(F51=0,"N/A",ROUND(E51/F51,0))</f>
        <v>24</v>
      </c>
      <c r="H51" s="20" t="n">
        <v>38000</v>
      </c>
      <c r="I51" s="17" t="n">
        <v>60</v>
      </c>
      <c r="J51" s="17" t="n">
        <v>350</v>
      </c>
      <c r="K51" s="16" t="s">
        <v>92</v>
      </c>
      <c r="L51" s="16" t="s">
        <v>159</v>
      </c>
      <c r="M51" s="15" t="n">
        <v>5</v>
      </c>
      <c r="N51" s="17" t="n">
        <v>2482</v>
      </c>
    </row>
    <row r="52" customFormat="false" ht="15.75" hidden="false" customHeight="true" outlineLevel="0" collapsed="false">
      <c r="A52" s="9" t="s">
        <v>218</v>
      </c>
      <c r="B52" s="10" t="s">
        <v>219</v>
      </c>
      <c r="C52" s="9" t="s">
        <v>189</v>
      </c>
      <c r="D52" s="10" t="s">
        <v>217</v>
      </c>
      <c r="E52" s="11" t="n">
        <v>220</v>
      </c>
      <c r="F52" s="12" t="n">
        <v>9.5</v>
      </c>
      <c r="G52" s="21" t="n">
        <f aca="false">IF(F52=0,"N/A",ROUND(E52/F52,0))</f>
        <v>23</v>
      </c>
      <c r="H52" s="14" t="n">
        <v>52000</v>
      </c>
      <c r="I52" s="11" t="n">
        <v>80</v>
      </c>
      <c r="J52" s="11" t="n">
        <v>450</v>
      </c>
      <c r="K52" s="10" t="s">
        <v>220</v>
      </c>
      <c r="L52" s="10" t="s">
        <v>221</v>
      </c>
      <c r="M52" s="9" t="n">
        <v>5</v>
      </c>
      <c r="N52" s="11" t="n">
        <v>3468</v>
      </c>
    </row>
    <row r="53" customFormat="false" ht="15.75" hidden="false" customHeight="true" outlineLevel="0" collapsed="false">
      <c r="A53" s="15" t="s">
        <v>222</v>
      </c>
      <c r="B53" s="16" t="s">
        <v>223</v>
      </c>
      <c r="C53" s="15" t="s">
        <v>189</v>
      </c>
      <c r="D53" s="16" t="s">
        <v>217</v>
      </c>
      <c r="E53" s="17" t="n">
        <v>185</v>
      </c>
      <c r="F53" s="18" t="n">
        <v>7.2</v>
      </c>
      <c r="G53" s="22" t="n">
        <f aca="false">IF(F53=0,"N/A",ROUND(E53/F53,0))</f>
        <v>26</v>
      </c>
      <c r="H53" s="20" t="n">
        <v>45000</v>
      </c>
      <c r="I53" s="17" t="n">
        <v>60</v>
      </c>
      <c r="J53" s="17" t="n">
        <v>380</v>
      </c>
      <c r="K53" s="16" t="s">
        <v>220</v>
      </c>
      <c r="L53" s="16" t="s">
        <v>221</v>
      </c>
      <c r="M53" s="15" t="n">
        <v>5</v>
      </c>
      <c r="N53" s="17" t="n">
        <v>2628</v>
      </c>
    </row>
    <row r="54" customFormat="false" ht="15.75" hidden="false" customHeight="true" outlineLevel="0" collapsed="false">
      <c r="A54" s="9" t="s">
        <v>224</v>
      </c>
      <c r="B54" s="10" t="s">
        <v>225</v>
      </c>
      <c r="C54" s="9" t="s">
        <v>189</v>
      </c>
      <c r="D54" s="10" t="s">
        <v>217</v>
      </c>
      <c r="E54" s="11" t="n">
        <v>310</v>
      </c>
      <c r="F54" s="12" t="n">
        <v>14.5</v>
      </c>
      <c r="G54" s="21" t="n">
        <f aca="false">IF(F54=0,"N/A",ROUND(E54/F54,0))</f>
        <v>21</v>
      </c>
      <c r="H54" s="14" t="n">
        <v>28000</v>
      </c>
      <c r="I54" s="11" t="n">
        <v>100</v>
      </c>
      <c r="J54" s="11" t="n">
        <v>600</v>
      </c>
      <c r="K54" s="10" t="s">
        <v>226</v>
      </c>
      <c r="L54" s="10" t="s">
        <v>227</v>
      </c>
      <c r="M54" s="9" t="n">
        <v>4</v>
      </c>
      <c r="N54" s="11" t="n">
        <v>5293</v>
      </c>
    </row>
    <row r="55" customFormat="false" ht="15.75" hidden="false" customHeight="true" outlineLevel="0" collapsed="false">
      <c r="A55" s="15" t="s">
        <v>228</v>
      </c>
      <c r="B55" s="16" t="s">
        <v>229</v>
      </c>
      <c r="C55" s="15" t="s">
        <v>189</v>
      </c>
      <c r="D55" s="16" t="s">
        <v>217</v>
      </c>
      <c r="E55" s="17" t="n">
        <v>295</v>
      </c>
      <c r="F55" s="18" t="n">
        <v>12.8</v>
      </c>
      <c r="G55" s="22" t="n">
        <f aca="false">IF(F55=0,"N/A",ROUND(E55/F55,0))</f>
        <v>23</v>
      </c>
      <c r="H55" s="20" t="n">
        <v>32000</v>
      </c>
      <c r="I55" s="17" t="n">
        <v>100</v>
      </c>
      <c r="J55" s="17" t="n">
        <v>600</v>
      </c>
      <c r="K55" s="16" t="s">
        <v>98</v>
      </c>
      <c r="L55" s="16" t="s">
        <v>110</v>
      </c>
      <c r="M55" s="15" t="n">
        <v>4</v>
      </c>
      <c r="N55" s="17" t="n">
        <v>4672</v>
      </c>
    </row>
    <row r="56" customFormat="false" ht="15.75" hidden="false" customHeight="true" outlineLevel="0" collapsed="false">
      <c r="A56" s="9" t="s">
        <v>230</v>
      </c>
      <c r="B56" s="10" t="s">
        <v>231</v>
      </c>
      <c r="C56" s="9" t="s">
        <v>189</v>
      </c>
      <c r="D56" s="10" t="s">
        <v>217</v>
      </c>
      <c r="E56" s="11" t="n">
        <v>95</v>
      </c>
      <c r="F56" s="12" t="n">
        <v>4.1</v>
      </c>
      <c r="G56" s="21" t="n">
        <f aca="false">IF(F56=0,"N/A",ROUND(E56/F56,0))</f>
        <v>23</v>
      </c>
      <c r="H56" s="14" t="n">
        <v>125000</v>
      </c>
      <c r="I56" s="11" t="n">
        <v>30</v>
      </c>
      <c r="J56" s="11" t="n">
        <v>200</v>
      </c>
      <c r="K56" s="10" t="s">
        <v>177</v>
      </c>
      <c r="L56" s="10" t="s">
        <v>227</v>
      </c>
      <c r="M56" s="9" t="n">
        <v>6</v>
      </c>
      <c r="N56" s="11" t="n">
        <v>1497</v>
      </c>
    </row>
    <row r="57" customFormat="false" ht="15.75" hidden="false" customHeight="true" outlineLevel="0" collapsed="false">
      <c r="A57" s="15" t="s">
        <v>232</v>
      </c>
      <c r="B57" s="16" t="s">
        <v>233</v>
      </c>
      <c r="C57" s="15" t="s">
        <v>189</v>
      </c>
      <c r="D57" s="16" t="s">
        <v>217</v>
      </c>
      <c r="E57" s="17" t="n">
        <v>178</v>
      </c>
      <c r="F57" s="18" t="n">
        <v>8.9</v>
      </c>
      <c r="G57" s="19" t="n">
        <f aca="false">IF(F57=0,"N/A",ROUND(E57/F57,0))</f>
        <v>20</v>
      </c>
      <c r="H57" s="20" t="n">
        <v>18500</v>
      </c>
      <c r="I57" s="17" t="n">
        <v>60</v>
      </c>
      <c r="J57" s="17" t="n">
        <v>380</v>
      </c>
      <c r="K57" s="16" t="s">
        <v>234</v>
      </c>
      <c r="L57" s="16" t="s">
        <v>156</v>
      </c>
      <c r="M57" s="15" t="n">
        <v>4</v>
      </c>
      <c r="N57" s="17" t="n">
        <v>3249</v>
      </c>
    </row>
    <row r="58" customFormat="false" ht="15.75" hidden="false" customHeight="true" outlineLevel="0" collapsed="false">
      <c r="A58" s="9" t="s">
        <v>235</v>
      </c>
      <c r="B58" s="10" t="s">
        <v>236</v>
      </c>
      <c r="C58" s="9" t="s">
        <v>189</v>
      </c>
      <c r="D58" s="10" t="s">
        <v>237</v>
      </c>
      <c r="E58" s="11" t="n">
        <v>88</v>
      </c>
      <c r="F58" s="12" t="n">
        <v>3.8</v>
      </c>
      <c r="G58" s="21" t="n">
        <f aca="false">IF(F58=0,"N/A",ROUND(E58/F58,0))</f>
        <v>23</v>
      </c>
      <c r="H58" s="14" t="n">
        <v>65000</v>
      </c>
      <c r="I58" s="11" t="n">
        <v>30</v>
      </c>
      <c r="J58" s="11" t="n">
        <v>180</v>
      </c>
      <c r="K58" s="10" t="s">
        <v>177</v>
      </c>
      <c r="L58" s="10" t="s">
        <v>238</v>
      </c>
      <c r="M58" s="9" t="n">
        <v>8</v>
      </c>
      <c r="N58" s="11" t="n">
        <v>1387</v>
      </c>
    </row>
    <row r="59" customFormat="false" ht="15.75" hidden="false" customHeight="true" outlineLevel="0" collapsed="false">
      <c r="A59" s="15" t="s">
        <v>239</v>
      </c>
      <c r="B59" s="16" t="s">
        <v>240</v>
      </c>
      <c r="C59" s="15" t="s">
        <v>189</v>
      </c>
      <c r="D59" s="16" t="s">
        <v>237</v>
      </c>
      <c r="E59" s="17" t="n">
        <v>65</v>
      </c>
      <c r="F59" s="18" t="n">
        <v>2.9</v>
      </c>
      <c r="G59" s="22" t="n">
        <f aca="false">IF(F59=0,"N/A",ROUND(E59/F59,0))</f>
        <v>22</v>
      </c>
      <c r="H59" s="20" t="n">
        <v>85000</v>
      </c>
      <c r="I59" s="17" t="n">
        <v>20</v>
      </c>
      <c r="J59" s="17" t="n">
        <v>150</v>
      </c>
      <c r="K59" s="16" t="s">
        <v>177</v>
      </c>
      <c r="L59" s="16" t="s">
        <v>241</v>
      </c>
      <c r="M59" s="15" t="n">
        <v>7</v>
      </c>
      <c r="N59" s="17" t="n">
        <v>1059</v>
      </c>
    </row>
    <row r="60" customFormat="false" ht="15.75" hidden="false" customHeight="true" outlineLevel="0" collapsed="false">
      <c r="A60" s="9" t="s">
        <v>242</v>
      </c>
      <c r="B60" s="10" t="s">
        <v>243</v>
      </c>
      <c r="C60" s="9" t="s">
        <v>189</v>
      </c>
      <c r="D60" s="10" t="s">
        <v>237</v>
      </c>
      <c r="E60" s="11" t="n">
        <v>45</v>
      </c>
      <c r="F60" s="12" t="n">
        <v>1.8</v>
      </c>
      <c r="G60" s="21" t="n">
        <f aca="false">IF(F60=0,"N/A",ROUND(E60/F60,0))</f>
        <v>25</v>
      </c>
      <c r="H60" s="14" t="n">
        <v>120000</v>
      </c>
      <c r="I60" s="11" t="n">
        <v>15</v>
      </c>
      <c r="J60" s="11" t="n">
        <v>100</v>
      </c>
      <c r="K60" s="10" t="s">
        <v>177</v>
      </c>
      <c r="L60" s="10" t="s">
        <v>238</v>
      </c>
      <c r="M60" s="9" t="n">
        <v>8</v>
      </c>
      <c r="N60" s="11" t="n">
        <v>657</v>
      </c>
    </row>
    <row r="61" customFormat="false" ht="15.75" hidden="false" customHeight="true" outlineLevel="0" collapsed="false">
      <c r="A61" s="15" t="s">
        <v>244</v>
      </c>
      <c r="B61" s="16" t="s">
        <v>245</v>
      </c>
      <c r="C61" s="15" t="s">
        <v>189</v>
      </c>
      <c r="D61" s="16" t="s">
        <v>237</v>
      </c>
      <c r="E61" s="17" t="n">
        <v>22</v>
      </c>
      <c r="F61" s="18" t="n">
        <v>0.8</v>
      </c>
      <c r="G61" s="22" t="n">
        <f aca="false">IF(F61=0,"N/A",ROUND(E61/F61,0))</f>
        <v>28</v>
      </c>
      <c r="H61" s="20" t="n">
        <v>280000</v>
      </c>
      <c r="I61" s="17" t="n">
        <v>8</v>
      </c>
      <c r="J61" s="17" t="n">
        <v>50</v>
      </c>
      <c r="K61" s="16" t="s">
        <v>177</v>
      </c>
      <c r="L61" s="16" t="s">
        <v>238</v>
      </c>
      <c r="M61" s="15" t="n">
        <v>10</v>
      </c>
      <c r="N61" s="17" t="n">
        <v>292</v>
      </c>
    </row>
    <row r="62" customFormat="false" ht="15.75" hidden="false" customHeight="true" outlineLevel="0" collapsed="false">
      <c r="A62" s="9" t="s">
        <v>246</v>
      </c>
      <c r="B62" s="10" t="s">
        <v>247</v>
      </c>
      <c r="C62" s="9" t="s">
        <v>189</v>
      </c>
      <c r="D62" s="10" t="s">
        <v>237</v>
      </c>
      <c r="E62" s="11" t="n">
        <v>380</v>
      </c>
      <c r="F62" s="12" t="n">
        <v>18.5</v>
      </c>
      <c r="G62" s="19" t="n">
        <f aca="false">IF(F62=0,"N/A",ROUND(E62/F62,0))</f>
        <v>21</v>
      </c>
      <c r="H62" s="14" t="n">
        <v>28000</v>
      </c>
      <c r="I62" s="11" t="n">
        <v>150</v>
      </c>
      <c r="J62" s="11" t="n">
        <v>800</v>
      </c>
      <c r="K62" s="10" t="s">
        <v>206</v>
      </c>
      <c r="L62" s="10" t="s">
        <v>248</v>
      </c>
      <c r="M62" s="9" t="n">
        <v>4</v>
      </c>
      <c r="N62" s="11" t="n">
        <v>6753</v>
      </c>
    </row>
    <row r="63" customFormat="false" ht="15.75" hidden="false" customHeight="true" outlineLevel="0" collapsed="false">
      <c r="A63" s="15" t="s">
        <v>249</v>
      </c>
      <c r="B63" s="16" t="s">
        <v>250</v>
      </c>
      <c r="C63" s="15" t="s">
        <v>189</v>
      </c>
      <c r="D63" s="16" t="s">
        <v>237</v>
      </c>
      <c r="E63" s="17" t="n">
        <v>18</v>
      </c>
      <c r="F63" s="18" t="n">
        <v>0.6</v>
      </c>
      <c r="G63" s="22" t="n">
        <f aca="false">IF(F63=0,"N/A",ROUND(E63/F63,0))</f>
        <v>30</v>
      </c>
      <c r="H63" s="20" t="n">
        <v>185000</v>
      </c>
      <c r="I63" s="17" t="n">
        <v>5</v>
      </c>
      <c r="J63" s="17" t="n">
        <v>40</v>
      </c>
      <c r="K63" s="16" t="s">
        <v>177</v>
      </c>
      <c r="L63" s="16" t="s">
        <v>238</v>
      </c>
      <c r="M63" s="15" t="n">
        <v>10</v>
      </c>
      <c r="N63" s="17" t="n">
        <v>219</v>
      </c>
    </row>
    <row r="64" customFormat="false" ht="15.75" hidden="false" customHeight="true" outlineLevel="0" collapsed="false">
      <c r="A64" s="9" t="s">
        <v>251</v>
      </c>
      <c r="B64" s="10" t="s">
        <v>252</v>
      </c>
      <c r="C64" s="9" t="s">
        <v>53</v>
      </c>
      <c r="D64" s="10" t="s">
        <v>253</v>
      </c>
      <c r="E64" s="11" t="n">
        <v>35</v>
      </c>
      <c r="F64" s="12" t="n">
        <v>1.2</v>
      </c>
      <c r="G64" s="21" t="n">
        <f aca="false">IF(F64=0,"N/A",ROUND(E64/F64,0))</f>
        <v>29</v>
      </c>
      <c r="H64" s="14" t="n">
        <v>78000</v>
      </c>
      <c r="I64" s="11" t="n">
        <v>10</v>
      </c>
      <c r="J64" s="11" t="n">
        <v>80</v>
      </c>
      <c r="K64" s="10" t="s">
        <v>177</v>
      </c>
      <c r="L64" s="10" t="s">
        <v>254</v>
      </c>
      <c r="M64" s="9" t="n">
        <v>7</v>
      </c>
      <c r="N64" s="11" t="n">
        <v>438</v>
      </c>
    </row>
    <row r="65" customFormat="false" ht="15.75" hidden="false" customHeight="true" outlineLevel="0" collapsed="false">
      <c r="A65" s="15" t="s">
        <v>255</v>
      </c>
      <c r="B65" s="16" t="s">
        <v>256</v>
      </c>
      <c r="C65" s="15" t="s">
        <v>53</v>
      </c>
      <c r="D65" s="16" t="s">
        <v>253</v>
      </c>
      <c r="E65" s="17" t="n">
        <v>42</v>
      </c>
      <c r="F65" s="18" t="n">
        <v>1.5</v>
      </c>
      <c r="G65" s="22" t="n">
        <f aca="false">IF(F65=0,"N/A",ROUND(E65/F65,0))</f>
        <v>28</v>
      </c>
      <c r="H65" s="20" t="n">
        <v>95000</v>
      </c>
      <c r="I65" s="17" t="n">
        <v>12</v>
      </c>
      <c r="J65" s="17" t="n">
        <v>80</v>
      </c>
      <c r="K65" s="16" t="s">
        <v>257</v>
      </c>
      <c r="L65" s="16" t="s">
        <v>254</v>
      </c>
      <c r="M65" s="15" t="n">
        <v>7</v>
      </c>
      <c r="N65" s="17" t="n">
        <v>548</v>
      </c>
    </row>
    <row r="66" customFormat="false" ht="15.75" hidden="false" customHeight="true" outlineLevel="0" collapsed="false">
      <c r="A66" s="9" t="s">
        <v>258</v>
      </c>
      <c r="B66" s="10" t="s">
        <v>259</v>
      </c>
      <c r="C66" s="9" t="s">
        <v>53</v>
      </c>
      <c r="D66" s="10" t="s">
        <v>253</v>
      </c>
      <c r="E66" s="11" t="n">
        <v>120</v>
      </c>
      <c r="F66" s="12" t="n">
        <v>8.5</v>
      </c>
      <c r="G66" s="19" t="n">
        <f aca="false">IF(F66=0,"N/A",ROUND(E66/F66,0))</f>
        <v>14</v>
      </c>
      <c r="H66" s="14" t="n">
        <v>42000</v>
      </c>
      <c r="I66" s="11" t="n">
        <v>40</v>
      </c>
      <c r="J66" s="11" t="n">
        <v>250</v>
      </c>
      <c r="K66" s="10" t="s">
        <v>186</v>
      </c>
      <c r="L66" s="10" t="s">
        <v>260</v>
      </c>
      <c r="M66" s="9" t="n">
        <v>4</v>
      </c>
      <c r="N66" s="11" t="n">
        <v>3103</v>
      </c>
    </row>
    <row r="67" customFormat="false" ht="15.75" hidden="false" customHeight="true" outlineLevel="0" collapsed="false">
      <c r="A67" s="15" t="s">
        <v>261</v>
      </c>
      <c r="B67" s="16" t="s">
        <v>262</v>
      </c>
      <c r="C67" s="15" t="s">
        <v>53</v>
      </c>
      <c r="D67" s="16" t="s">
        <v>263</v>
      </c>
      <c r="E67" s="17" t="n">
        <v>480</v>
      </c>
      <c r="F67" s="18" t="n">
        <v>22</v>
      </c>
      <c r="G67" s="22" t="n">
        <f aca="false">IF(F67=0,"N/A",ROUND(E67/F67,0))</f>
        <v>22</v>
      </c>
      <c r="H67" s="20" t="n">
        <v>35000</v>
      </c>
      <c r="I67" s="17" t="n">
        <v>150</v>
      </c>
      <c r="J67" s="17" t="n">
        <v>900</v>
      </c>
      <c r="K67" s="16" t="s">
        <v>264</v>
      </c>
      <c r="L67" s="16" t="s">
        <v>265</v>
      </c>
      <c r="M67" s="15" t="n">
        <v>4</v>
      </c>
      <c r="N67" s="17" t="n">
        <v>8030</v>
      </c>
    </row>
    <row r="68" customFormat="false" ht="15.75" hidden="false" customHeight="true" outlineLevel="0" collapsed="false">
      <c r="A68" s="9" t="s">
        <v>266</v>
      </c>
      <c r="B68" s="10" t="s">
        <v>267</v>
      </c>
      <c r="C68" s="9" t="s">
        <v>53</v>
      </c>
      <c r="D68" s="10" t="s">
        <v>263</v>
      </c>
      <c r="E68" s="11" t="n">
        <v>650</v>
      </c>
      <c r="F68" s="12" t="n">
        <v>28</v>
      </c>
      <c r="G68" s="21" t="n">
        <f aca="false">IF(F68=0,"N/A",ROUND(E68/F68,0))</f>
        <v>23</v>
      </c>
      <c r="H68" s="14" t="n">
        <v>28000</v>
      </c>
      <c r="I68" s="11" t="n">
        <v>200</v>
      </c>
      <c r="J68" s="11" t="n">
        <v>1200</v>
      </c>
      <c r="K68" s="10" t="s">
        <v>264</v>
      </c>
      <c r="L68" s="10" t="s">
        <v>265</v>
      </c>
      <c r="M68" s="9" t="n">
        <v>4</v>
      </c>
      <c r="N68" s="11" t="n">
        <v>10220</v>
      </c>
    </row>
    <row r="69" customFormat="false" ht="15" hidden="false" customHeight="true" outlineLevel="0" collapsed="false">
      <c r="A69" s="24" t="s">
        <v>268</v>
      </c>
      <c r="B69" s="24"/>
      <c r="C69" s="24"/>
      <c r="D69" s="24"/>
      <c r="E69" s="25" t="n">
        <f aca="false">SUM(E4:E68)</f>
        <v>22791</v>
      </c>
      <c r="H69" s="26" t="n">
        <f aca="false">SUMPRODUCT(E4:E68,H4:H68)</f>
        <v>1064947200</v>
      </c>
      <c r="N69" s="25" t="n">
        <f aca="false">SUM(N4:N68)</f>
        <v>296623</v>
      </c>
    </row>
  </sheetData>
  <autoFilter ref="A3:N68"/>
  <mergeCells count="3">
    <mergeCell ref="A1:N1"/>
    <mergeCell ref="A2:N2"/>
    <mergeCell ref="A69:D6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6"/>
    <col collapsed="false" customWidth="true" hidden="false" outlineLevel="0" max="9" min="3" style="0" width="12"/>
    <col collapsed="false" customWidth="true" hidden="false" outlineLevel="0" max="10" min="10" style="0" width="14"/>
  </cols>
  <sheetData>
    <row r="1" customFormat="false" ht="27.75" hidden="false" customHeight="true" outlineLevel="0" collapsed="false">
      <c r="A1" s="27" t="s">
        <v>269</v>
      </c>
      <c r="B1" s="27"/>
      <c r="C1" s="27"/>
      <c r="D1" s="27"/>
      <c r="E1" s="27"/>
      <c r="F1" s="27"/>
      <c r="G1" s="27"/>
      <c r="H1" s="27"/>
      <c r="I1" s="27"/>
      <c r="J1" s="27"/>
    </row>
    <row r="2" customFormat="false" ht="15" hidden="false" customHeight="true" outlineLevel="0" collapsed="false">
      <c r="A2" s="7" t="s">
        <v>270</v>
      </c>
      <c r="B2" s="7"/>
      <c r="C2" s="7"/>
      <c r="D2" s="7"/>
      <c r="E2" s="7"/>
      <c r="F2" s="7"/>
      <c r="G2" s="7"/>
      <c r="H2" s="7"/>
      <c r="I2" s="7"/>
      <c r="J2" s="7"/>
    </row>
    <row r="3" customFormat="false" ht="21.75" hidden="false" customHeight="true" outlineLevel="0" collapsed="false">
      <c r="A3" s="8" t="s">
        <v>37</v>
      </c>
      <c r="B3" s="8" t="s">
        <v>271</v>
      </c>
      <c r="C3" s="8" t="s">
        <v>272</v>
      </c>
      <c r="D3" s="8" t="s">
        <v>273</v>
      </c>
      <c r="E3" s="8" t="s">
        <v>274</v>
      </c>
      <c r="F3" s="8" t="s">
        <v>275</v>
      </c>
      <c r="G3" s="8" t="s">
        <v>276</v>
      </c>
      <c r="H3" s="8" t="s">
        <v>277</v>
      </c>
      <c r="I3" s="28" t="s">
        <v>278</v>
      </c>
      <c r="J3" s="28" t="s">
        <v>279</v>
      </c>
    </row>
    <row r="4" customFormat="false" ht="15.75" hidden="false" customHeight="true" outlineLevel="0" collapsed="false">
      <c r="A4" s="29" t="s">
        <v>51</v>
      </c>
      <c r="B4" s="30" t="s">
        <v>52</v>
      </c>
      <c r="C4" s="11" t="n">
        <v>568</v>
      </c>
      <c r="D4" s="11" t="n">
        <v>582</v>
      </c>
      <c r="E4" s="11" t="n">
        <v>595</v>
      </c>
      <c r="F4" s="11" t="n">
        <v>608</v>
      </c>
      <c r="G4" s="11" t="n">
        <v>621</v>
      </c>
      <c r="H4" s="11" t="n">
        <v>648</v>
      </c>
      <c r="I4" s="31" t="n">
        <f aca="false">IFERROR(AVERAGE(C4:H4),"")</f>
        <v>603.666666666667</v>
      </c>
      <c r="J4" s="32" t="str">
        <f aca="true">IFERROR(IF((OFFSET(H4,0,0)-C4)/C4&gt;0.05,"↗ Alza",IF((OFFSET(H4,0,0)-C4)/C4&lt;-0.05,"↘ Baja","→ Estable")),"")</f>
        <v>↗ Alza</v>
      </c>
    </row>
    <row r="5" customFormat="false" ht="15.75" hidden="false" customHeight="true" outlineLevel="0" collapsed="false">
      <c r="A5" s="33" t="s">
        <v>57</v>
      </c>
      <c r="B5" s="34" t="s">
        <v>58</v>
      </c>
      <c r="C5" s="17" t="n">
        <v>621</v>
      </c>
      <c r="D5" s="17" t="n">
        <v>598</v>
      </c>
      <c r="E5" s="17" t="n">
        <v>610</v>
      </c>
      <c r="F5" s="17" t="n">
        <v>625</v>
      </c>
      <c r="G5" s="17" t="n">
        <v>641</v>
      </c>
      <c r="H5" s="17" t="n">
        <v>658</v>
      </c>
      <c r="I5" s="31" t="n">
        <f aca="false">IFERROR(AVERAGE(C5:H5),"")</f>
        <v>625.5</v>
      </c>
      <c r="J5" s="32" t="str">
        <f aca="true">IFERROR(IF((OFFSET(H5,0,0)-C5)/C5&gt;0.05,"↗ Alza",IF((OFFSET(H5,0,0)-C5)/C5&lt;-0.05,"↘ Baja","→ Estable")),"")</f>
        <v>↗ Alza</v>
      </c>
    </row>
    <row r="6" customFormat="false" ht="15.75" hidden="false" customHeight="true" outlineLevel="0" collapsed="false">
      <c r="A6" s="29" t="s">
        <v>132</v>
      </c>
      <c r="B6" s="30" t="s">
        <v>133</v>
      </c>
      <c r="C6" s="11" t="n">
        <v>318</v>
      </c>
      <c r="D6" s="11" t="n">
        <v>305</v>
      </c>
      <c r="E6" s="11" t="n">
        <v>325</v>
      </c>
      <c r="F6" s="11" t="n">
        <v>312</v>
      </c>
      <c r="G6" s="11" t="n">
        <v>330</v>
      </c>
      <c r="H6" s="11" t="n">
        <v>338</v>
      </c>
      <c r="I6" s="31" t="n">
        <f aca="false">IFERROR(AVERAGE(C6:H6),"")</f>
        <v>321.333333333333</v>
      </c>
      <c r="J6" s="32" t="str">
        <f aca="true">IFERROR(IF((OFFSET(H6,0,0)-C6)/C6&gt;0.05,"↗ Alza",IF((OFFSET(H6,0,0)-C6)/C6&lt;-0.05,"↘ Baja","→ Estable")),"")</f>
        <v>↗ Alza</v>
      </c>
    </row>
    <row r="7" customFormat="false" ht="15.75" hidden="false" customHeight="true" outlineLevel="0" collapsed="false">
      <c r="A7" s="33" t="s">
        <v>139</v>
      </c>
      <c r="B7" s="34" t="s">
        <v>140</v>
      </c>
      <c r="C7" s="17" t="n">
        <v>592</v>
      </c>
      <c r="D7" s="17" t="n">
        <v>608</v>
      </c>
      <c r="E7" s="17" t="n">
        <v>618</v>
      </c>
      <c r="F7" s="17" t="n">
        <v>625</v>
      </c>
      <c r="G7" s="17" t="n">
        <v>641</v>
      </c>
      <c r="H7" s="17" t="n">
        <v>617</v>
      </c>
      <c r="I7" s="31" t="n">
        <f aca="false">IFERROR(AVERAGE(C7:H7),"")</f>
        <v>616.833333333333</v>
      </c>
      <c r="J7" s="32" t="str">
        <f aca="true">IFERROR(IF((OFFSET(H7,0,0)-C7)/C7&gt;0.05,"↗ Alza",IF((OFFSET(H7,0,0)-C7)/C7&lt;-0.05,"↘ Baja","→ Estable")),"")</f>
        <v>→ Estable</v>
      </c>
    </row>
    <row r="8" customFormat="false" ht="15.75" hidden="false" customHeight="true" outlineLevel="0" collapsed="false">
      <c r="A8" s="29" t="s">
        <v>187</v>
      </c>
      <c r="B8" s="30" t="s">
        <v>188</v>
      </c>
      <c r="C8" s="11" t="n">
        <v>498</v>
      </c>
      <c r="D8" s="11" t="n">
        <v>512</v>
      </c>
      <c r="E8" s="11" t="n">
        <v>524</v>
      </c>
      <c r="F8" s="11" t="n">
        <v>538</v>
      </c>
      <c r="G8" s="11" t="n">
        <v>551</v>
      </c>
      <c r="H8" s="11" t="n">
        <v>565</v>
      </c>
      <c r="I8" s="31" t="n">
        <f aca="false">IFERROR(AVERAGE(C8:H8),"")</f>
        <v>531.333333333333</v>
      </c>
      <c r="J8" s="32" t="str">
        <f aca="true">IFERROR(IF((OFFSET(H8,0,0)-C8)/C8&gt;0.05,"↗ Alza",IF((OFFSET(H8,0,0)-C8)/C8&lt;-0.05,"↘ Baja","→ Estable")),"")</f>
        <v>↗ Alza</v>
      </c>
    </row>
    <row r="9" customFormat="false" ht="15.75" hidden="false" customHeight="true" outlineLevel="0" collapsed="false">
      <c r="A9" s="33" t="s">
        <v>193</v>
      </c>
      <c r="B9" s="34" t="s">
        <v>194</v>
      </c>
      <c r="C9" s="17" t="n">
        <v>612</v>
      </c>
      <c r="D9" s="17" t="n">
        <v>638</v>
      </c>
      <c r="E9" s="17" t="n">
        <v>651</v>
      </c>
      <c r="F9" s="17" t="n">
        <v>668</v>
      </c>
      <c r="G9" s="17" t="n">
        <v>682</v>
      </c>
      <c r="H9" s="17" t="n">
        <v>695</v>
      </c>
      <c r="I9" s="31" t="n">
        <f aca="false">IFERROR(AVERAGE(C9:H9),"")</f>
        <v>657.666666666667</v>
      </c>
      <c r="J9" s="32" t="str">
        <f aca="true">IFERROR(IF((OFFSET(H9,0,0)-C9)/C9&gt;0.05,"↗ Alza",IF((OFFSET(H9,0,0)-C9)/C9&lt;-0.05,"↘ Baja","→ Estable")),"")</f>
        <v>↗ Alza</v>
      </c>
    </row>
    <row r="10" customFormat="false" ht="15.75" hidden="false" customHeight="true" outlineLevel="0" collapsed="false">
      <c r="A10" s="29" t="s">
        <v>81</v>
      </c>
      <c r="B10" s="30" t="s">
        <v>82</v>
      </c>
      <c r="C10" s="11" t="n">
        <v>428</v>
      </c>
      <c r="D10" s="11" t="n">
        <v>445</v>
      </c>
      <c r="E10" s="11" t="n">
        <v>462</v>
      </c>
      <c r="F10" s="11" t="n">
        <v>478</v>
      </c>
      <c r="G10" s="11" t="n">
        <v>491</v>
      </c>
      <c r="H10" s="11" t="n">
        <v>441</v>
      </c>
      <c r="I10" s="31" t="n">
        <f aca="false">IFERROR(AVERAGE(C10:H10),"")</f>
        <v>457.5</v>
      </c>
      <c r="J10" s="32" t="str">
        <f aca="true">IFERROR(IF((OFFSET(H10,0,0)-C10)/C10&gt;0.05,"↗ Alza",IF((OFFSET(H10,0,0)-C10)/C10&lt;-0.05,"↘ Baja","→ Estable")),"")</f>
        <v>→ Estable</v>
      </c>
    </row>
    <row r="11" customFormat="false" ht="15.75" hidden="false" customHeight="true" outlineLevel="0" collapsed="false">
      <c r="A11" s="33" t="s">
        <v>86</v>
      </c>
      <c r="B11" s="34" t="s">
        <v>87</v>
      </c>
      <c r="C11" s="17" t="n">
        <v>241</v>
      </c>
      <c r="D11" s="17" t="n">
        <v>258</v>
      </c>
      <c r="E11" s="17" t="n">
        <v>249</v>
      </c>
      <c r="F11" s="17" t="n">
        <v>265</v>
      </c>
      <c r="G11" s="17" t="n">
        <v>278</v>
      </c>
      <c r="H11" s="17" t="n">
        <v>252</v>
      </c>
      <c r="I11" s="31" t="n">
        <f aca="false">IFERROR(AVERAGE(C11:H11),"")</f>
        <v>257.166666666667</v>
      </c>
      <c r="J11" s="32" t="str">
        <f aca="true">IFERROR(IF((OFFSET(H11,0,0)-C11)/C11&gt;0.05,"↗ Alza",IF((OFFSET(H11,0,0)-C11)/C11&lt;-0.05,"↘ Baja","→ Estable")),"")</f>
        <v>→ Estable</v>
      </c>
    </row>
    <row r="12" customFormat="false" ht="15.75" hidden="false" customHeight="true" outlineLevel="0" collapsed="false">
      <c r="A12" s="29" t="s">
        <v>90</v>
      </c>
      <c r="B12" s="30" t="s">
        <v>91</v>
      </c>
      <c r="C12" s="11" t="n">
        <v>118</v>
      </c>
      <c r="D12" s="11" t="n">
        <v>124</v>
      </c>
      <c r="E12" s="11" t="n">
        <v>131</v>
      </c>
      <c r="F12" s="11" t="n">
        <v>127</v>
      </c>
      <c r="G12" s="11" t="n">
        <v>142</v>
      </c>
      <c r="H12" s="11" t="n">
        <v>123</v>
      </c>
      <c r="I12" s="31" t="n">
        <f aca="false">IFERROR(AVERAGE(C12:H12),"")</f>
        <v>127.5</v>
      </c>
      <c r="J12" s="32" t="str">
        <f aca="true">IFERROR(IF((OFFSET(H12,0,0)-C12)/C12&gt;0.05,"↗ Alza",IF((OFFSET(H12,0,0)-C12)/C12&lt;-0.05,"↘ Baja","→ Estable")),"")</f>
        <v>→ Estable</v>
      </c>
    </row>
  </sheetData>
  <autoFilter ref="A3:J12"/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32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7" min="7" style="0" width="16"/>
  </cols>
  <sheetData>
    <row r="1" customFormat="false" ht="27.75" hidden="false" customHeight="true" outlineLevel="0" collapsed="false">
      <c r="A1" s="27" t="s">
        <v>280</v>
      </c>
      <c r="B1" s="27"/>
      <c r="C1" s="27"/>
      <c r="D1" s="27"/>
      <c r="E1" s="27"/>
      <c r="F1" s="27"/>
      <c r="G1" s="27"/>
    </row>
    <row r="2" customFormat="false" ht="15" hidden="false" customHeight="true" outlineLevel="0" collapsed="false">
      <c r="A2" s="7" t="s">
        <v>281</v>
      </c>
      <c r="B2" s="7"/>
      <c r="C2" s="7"/>
      <c r="D2" s="7"/>
      <c r="E2" s="7"/>
      <c r="F2" s="7"/>
      <c r="G2" s="7"/>
    </row>
    <row r="3" customFormat="false" ht="21.75" hidden="false" customHeight="true" outlineLevel="0" collapsed="false">
      <c r="A3" s="8" t="s">
        <v>48</v>
      </c>
      <c r="B3" s="8" t="s">
        <v>282</v>
      </c>
      <c r="C3" s="8" t="s">
        <v>283</v>
      </c>
      <c r="D3" s="8" t="s">
        <v>284</v>
      </c>
      <c r="E3" s="8" t="s">
        <v>285</v>
      </c>
      <c r="F3" s="8" t="s">
        <v>286</v>
      </c>
      <c r="G3" s="8" t="s">
        <v>287</v>
      </c>
    </row>
    <row r="4" customFormat="false" ht="15.75" hidden="false" customHeight="true" outlineLevel="0" collapsed="false">
      <c r="A4" s="10" t="s">
        <v>70</v>
      </c>
      <c r="B4" s="35"/>
      <c r="C4" s="30"/>
      <c r="D4" s="35"/>
      <c r="E4" s="35" t="n">
        <v>1</v>
      </c>
      <c r="F4" s="36" t="n">
        <v>27950000</v>
      </c>
      <c r="G4" s="35" t="n">
        <v>6</v>
      </c>
    </row>
    <row r="5" customFormat="false" ht="15.75" hidden="false" customHeight="true" outlineLevel="0" collapsed="false">
      <c r="A5" s="16" t="s">
        <v>74</v>
      </c>
      <c r="B5" s="37"/>
      <c r="C5" s="34"/>
      <c r="D5" s="37"/>
      <c r="E5" s="37" t="n">
        <v>1</v>
      </c>
      <c r="F5" s="38" t="n">
        <v>40600000</v>
      </c>
      <c r="G5" s="37" t="n">
        <v>10</v>
      </c>
    </row>
    <row r="6" customFormat="false" ht="15.75" hidden="false" customHeight="true" outlineLevel="0" collapsed="false">
      <c r="A6" s="10" t="s">
        <v>141</v>
      </c>
      <c r="B6" s="35"/>
      <c r="C6" s="30"/>
      <c r="D6" s="35"/>
      <c r="E6" s="35" t="n">
        <v>1</v>
      </c>
      <c r="F6" s="36" t="n">
        <v>21700000</v>
      </c>
      <c r="G6" s="35" t="n">
        <v>5</v>
      </c>
    </row>
    <row r="7" customFormat="false" ht="15.75" hidden="false" customHeight="true" outlineLevel="0" collapsed="false">
      <c r="A7" s="16" t="s">
        <v>170</v>
      </c>
      <c r="B7" s="37"/>
      <c r="C7" s="34"/>
      <c r="D7" s="37"/>
      <c r="E7" s="37" t="n">
        <v>1</v>
      </c>
      <c r="F7" s="38" t="n">
        <v>3150000</v>
      </c>
      <c r="G7" s="37" t="n">
        <v>3</v>
      </c>
    </row>
    <row r="8" customFormat="false" ht="15.75" hidden="false" customHeight="true" outlineLevel="0" collapsed="false">
      <c r="A8" s="10" t="s">
        <v>265</v>
      </c>
      <c r="B8" s="35"/>
      <c r="C8" s="30"/>
      <c r="D8" s="35"/>
      <c r="E8" s="35" t="n">
        <v>2</v>
      </c>
      <c r="F8" s="36" t="n">
        <v>35000000</v>
      </c>
      <c r="G8" s="35" t="n">
        <v>4</v>
      </c>
    </row>
    <row r="9" customFormat="false" ht="15.75" hidden="false" customHeight="true" outlineLevel="0" collapsed="false">
      <c r="A9" s="16" t="s">
        <v>227</v>
      </c>
      <c r="B9" s="37"/>
      <c r="C9" s="34"/>
      <c r="D9" s="37"/>
      <c r="E9" s="37" t="n">
        <v>2</v>
      </c>
      <c r="F9" s="38" t="n">
        <v>20555000</v>
      </c>
      <c r="G9" s="37" t="n">
        <v>5</v>
      </c>
    </row>
    <row r="10" customFormat="false" ht="15.75" hidden="false" customHeight="true" outlineLevel="0" collapsed="false">
      <c r="A10" s="10" t="s">
        <v>126</v>
      </c>
      <c r="B10" s="35"/>
      <c r="C10" s="30"/>
      <c r="D10" s="35"/>
      <c r="E10" s="35" t="n">
        <v>1</v>
      </c>
      <c r="F10" s="36" t="n">
        <v>19040000</v>
      </c>
      <c r="G10" s="35" t="n">
        <v>5</v>
      </c>
    </row>
    <row r="11" customFormat="false" ht="15.75" hidden="false" customHeight="true" outlineLevel="0" collapsed="false">
      <c r="A11" s="16" t="s">
        <v>85</v>
      </c>
      <c r="B11" s="37" t="s">
        <v>288</v>
      </c>
      <c r="C11" s="34" t="s">
        <v>289</v>
      </c>
      <c r="D11" s="37" t="n">
        <v>6</v>
      </c>
      <c r="E11" s="37" t="n">
        <v>3</v>
      </c>
      <c r="F11" s="38" t="n">
        <v>5943600</v>
      </c>
      <c r="G11" s="37" t="n">
        <v>4.3</v>
      </c>
    </row>
    <row r="12" customFormat="false" ht="15.75" hidden="false" customHeight="true" outlineLevel="0" collapsed="false">
      <c r="A12" s="10" t="s">
        <v>221</v>
      </c>
      <c r="B12" s="35"/>
      <c r="C12" s="30"/>
      <c r="D12" s="35"/>
      <c r="E12" s="35" t="n">
        <v>2</v>
      </c>
      <c r="F12" s="36" t="n">
        <v>19765000</v>
      </c>
      <c r="G12" s="35" t="n">
        <v>5</v>
      </c>
    </row>
    <row r="13" customFormat="false" ht="15.75" hidden="false" customHeight="true" outlineLevel="0" collapsed="false">
      <c r="A13" s="16" t="s">
        <v>123</v>
      </c>
      <c r="B13" s="37"/>
      <c r="C13" s="34"/>
      <c r="D13" s="37"/>
      <c r="E13" s="37" t="n">
        <v>1</v>
      </c>
      <c r="F13" s="38" t="n">
        <v>45240000</v>
      </c>
      <c r="G13" s="37" t="n">
        <v>8</v>
      </c>
    </row>
    <row r="14" customFormat="false" ht="15.75" hidden="false" customHeight="true" outlineLevel="0" collapsed="false">
      <c r="A14" s="10" t="s">
        <v>99</v>
      </c>
      <c r="B14" s="35"/>
      <c r="C14" s="30"/>
      <c r="D14" s="35"/>
      <c r="E14" s="35" t="n">
        <v>1</v>
      </c>
      <c r="F14" s="36" t="n">
        <v>3040000</v>
      </c>
      <c r="G14" s="35" t="n">
        <v>6</v>
      </c>
    </row>
    <row r="15" customFormat="false" ht="15.75" hidden="false" customHeight="true" outlineLevel="0" collapsed="false">
      <c r="A15" s="16" t="s">
        <v>77</v>
      </c>
      <c r="B15" s="37"/>
      <c r="C15" s="34"/>
      <c r="D15" s="37"/>
      <c r="E15" s="37" t="n">
        <v>1</v>
      </c>
      <c r="F15" s="38" t="n">
        <v>39780000</v>
      </c>
      <c r="G15" s="37" t="n">
        <v>7</v>
      </c>
    </row>
    <row r="16" customFormat="false" ht="15.75" hidden="false" customHeight="true" outlineLevel="0" collapsed="false">
      <c r="A16" s="10" t="s">
        <v>131</v>
      </c>
      <c r="B16" s="35"/>
      <c r="C16" s="30"/>
      <c r="D16" s="35"/>
      <c r="E16" s="35" t="n">
        <v>1</v>
      </c>
      <c r="F16" s="36" t="n">
        <v>38400000</v>
      </c>
      <c r="G16" s="35" t="n">
        <v>3</v>
      </c>
    </row>
    <row r="17" customFormat="false" ht="15.75" hidden="false" customHeight="true" outlineLevel="0" collapsed="false">
      <c r="A17" s="16" t="s">
        <v>80</v>
      </c>
      <c r="B17" s="37"/>
      <c r="C17" s="34"/>
      <c r="D17" s="37"/>
      <c r="E17" s="37" t="n">
        <v>1</v>
      </c>
      <c r="F17" s="38" t="n">
        <v>18480000</v>
      </c>
      <c r="G17" s="37" t="n">
        <v>12</v>
      </c>
    </row>
    <row r="18" customFormat="false" ht="15.75" hidden="false" customHeight="true" outlineLevel="0" collapsed="false">
      <c r="A18" s="10" t="s">
        <v>260</v>
      </c>
      <c r="B18" s="35"/>
      <c r="C18" s="30"/>
      <c r="D18" s="35"/>
      <c r="E18" s="35" t="n">
        <v>1</v>
      </c>
      <c r="F18" s="36" t="n">
        <v>5040000</v>
      </c>
      <c r="G18" s="35" t="n">
        <v>4</v>
      </c>
    </row>
    <row r="19" customFormat="false" ht="15.75" hidden="false" customHeight="true" outlineLevel="0" collapsed="false">
      <c r="A19" s="16" t="s">
        <v>254</v>
      </c>
      <c r="B19" s="37"/>
      <c r="C19" s="34"/>
      <c r="D19" s="37"/>
      <c r="E19" s="37" t="n">
        <v>2</v>
      </c>
      <c r="F19" s="38" t="n">
        <v>6720000</v>
      </c>
      <c r="G19" s="37" t="n">
        <v>7</v>
      </c>
    </row>
    <row r="20" customFormat="false" ht="15.75" hidden="false" customHeight="true" outlineLevel="0" collapsed="false">
      <c r="A20" s="10" t="s">
        <v>248</v>
      </c>
      <c r="B20" s="35"/>
      <c r="C20" s="30"/>
      <c r="D20" s="35"/>
      <c r="E20" s="35" t="n">
        <v>1</v>
      </c>
      <c r="F20" s="36" t="n">
        <v>10640000</v>
      </c>
      <c r="G20" s="35" t="n">
        <v>4</v>
      </c>
    </row>
    <row r="21" customFormat="false" ht="15.75" hidden="false" customHeight="true" outlineLevel="0" collapsed="false">
      <c r="A21" s="16" t="s">
        <v>148</v>
      </c>
      <c r="B21" s="37"/>
      <c r="C21" s="34"/>
      <c r="D21" s="37"/>
      <c r="E21" s="37" t="n">
        <v>1</v>
      </c>
      <c r="F21" s="38" t="n">
        <v>9860000</v>
      </c>
      <c r="G21" s="37" t="n">
        <v>5</v>
      </c>
    </row>
    <row r="22" customFormat="false" ht="15.75" hidden="false" customHeight="true" outlineLevel="0" collapsed="false">
      <c r="A22" s="10" t="s">
        <v>120</v>
      </c>
      <c r="B22" s="35"/>
      <c r="C22" s="30"/>
      <c r="D22" s="35"/>
      <c r="E22" s="35" t="n">
        <v>1</v>
      </c>
      <c r="F22" s="36" t="n">
        <v>45600000</v>
      </c>
      <c r="G22" s="35" t="n">
        <v>7</v>
      </c>
    </row>
    <row r="23" customFormat="false" ht="15.75" hidden="false" customHeight="true" outlineLevel="0" collapsed="false">
      <c r="A23" s="16" t="s">
        <v>183</v>
      </c>
      <c r="B23" s="37"/>
      <c r="C23" s="34"/>
      <c r="D23" s="37"/>
      <c r="E23" s="37" t="n">
        <v>2</v>
      </c>
      <c r="F23" s="38" t="n">
        <v>4452500</v>
      </c>
      <c r="G23" s="37" t="n">
        <v>3.5</v>
      </c>
    </row>
    <row r="24" customFormat="false" ht="15.75" hidden="false" customHeight="true" outlineLevel="0" collapsed="false">
      <c r="A24" s="10" t="s">
        <v>241</v>
      </c>
      <c r="B24" s="35"/>
      <c r="C24" s="30"/>
      <c r="D24" s="35"/>
      <c r="E24" s="35" t="n">
        <v>1</v>
      </c>
      <c r="F24" s="36" t="n">
        <v>5525000</v>
      </c>
      <c r="G24" s="35" t="n">
        <v>7</v>
      </c>
    </row>
    <row r="25" customFormat="false" ht="15.75" hidden="false" customHeight="true" outlineLevel="0" collapsed="false">
      <c r="A25" s="16" t="s">
        <v>199</v>
      </c>
      <c r="B25" s="37"/>
      <c r="C25" s="34"/>
      <c r="D25" s="37"/>
      <c r="E25" s="37" t="n">
        <v>1</v>
      </c>
      <c r="F25" s="38" t="n">
        <v>32450000</v>
      </c>
      <c r="G25" s="37" t="n">
        <v>6</v>
      </c>
    </row>
    <row r="26" customFormat="false" ht="15.75" hidden="false" customHeight="true" outlineLevel="0" collapsed="false">
      <c r="A26" s="10" t="s">
        <v>238</v>
      </c>
      <c r="B26" s="35"/>
      <c r="C26" s="30"/>
      <c r="D26" s="35"/>
      <c r="E26" s="35" t="n">
        <v>4</v>
      </c>
      <c r="F26" s="36" t="n">
        <v>20610000</v>
      </c>
      <c r="G26" s="35" t="n">
        <v>9</v>
      </c>
    </row>
    <row r="27" customFormat="false" ht="15.75" hidden="false" customHeight="true" outlineLevel="0" collapsed="false">
      <c r="A27" s="16" t="s">
        <v>162</v>
      </c>
      <c r="B27" s="37"/>
      <c r="C27" s="34"/>
      <c r="D27" s="37"/>
      <c r="E27" s="37" t="n">
        <v>1</v>
      </c>
      <c r="F27" s="38" t="n">
        <v>3190000</v>
      </c>
      <c r="G27" s="37" t="n">
        <v>6</v>
      </c>
    </row>
    <row r="28" customFormat="false" ht="15.75" hidden="false" customHeight="true" outlineLevel="0" collapsed="false">
      <c r="A28" s="10" t="s">
        <v>56</v>
      </c>
      <c r="B28" s="35" t="s">
        <v>290</v>
      </c>
      <c r="C28" s="30" t="s">
        <v>291</v>
      </c>
      <c r="D28" s="35" t="n">
        <v>4</v>
      </c>
      <c r="E28" s="35" t="n">
        <v>2</v>
      </c>
      <c r="F28" s="36" t="n">
        <v>47715000</v>
      </c>
      <c r="G28" s="35" t="n">
        <v>5</v>
      </c>
    </row>
    <row r="29" customFormat="false" ht="15.75" hidden="false" customHeight="true" outlineLevel="0" collapsed="false">
      <c r="A29" s="16" t="s">
        <v>106</v>
      </c>
      <c r="B29" s="37"/>
      <c r="C29" s="34"/>
      <c r="D29" s="37"/>
      <c r="E29" s="37" t="n">
        <v>2</v>
      </c>
      <c r="F29" s="38" t="n">
        <v>9240000</v>
      </c>
      <c r="G29" s="37" t="n">
        <v>5.5</v>
      </c>
    </row>
    <row r="30" customFormat="false" ht="15.75" hidden="false" customHeight="true" outlineLevel="0" collapsed="false">
      <c r="A30" s="10" t="s">
        <v>156</v>
      </c>
      <c r="B30" s="35" t="s">
        <v>292</v>
      </c>
      <c r="C30" s="30" t="s">
        <v>293</v>
      </c>
      <c r="D30" s="35" t="n">
        <v>8</v>
      </c>
      <c r="E30" s="35" t="n">
        <v>2</v>
      </c>
      <c r="F30" s="36" t="n">
        <v>9943000</v>
      </c>
      <c r="G30" s="35" t="n">
        <v>4.5</v>
      </c>
    </row>
    <row r="31" customFormat="false" ht="15.75" hidden="false" customHeight="true" outlineLevel="0" collapsed="false">
      <c r="A31" s="16" t="s">
        <v>66</v>
      </c>
      <c r="B31" s="37"/>
      <c r="C31" s="34"/>
      <c r="D31" s="37"/>
      <c r="E31" s="37" t="n">
        <v>1</v>
      </c>
      <c r="F31" s="38" t="n">
        <v>32400000</v>
      </c>
      <c r="G31" s="37" t="n">
        <v>4</v>
      </c>
    </row>
    <row r="32" customFormat="false" ht="15.75" hidden="false" customHeight="true" outlineLevel="0" collapsed="false">
      <c r="A32" s="10" t="s">
        <v>210</v>
      </c>
      <c r="B32" s="35"/>
      <c r="C32" s="30"/>
      <c r="D32" s="35"/>
      <c r="E32" s="35" t="n">
        <v>1</v>
      </c>
      <c r="F32" s="36" t="n">
        <v>11440000</v>
      </c>
      <c r="G32" s="35" t="n">
        <v>3</v>
      </c>
    </row>
    <row r="33" customFormat="false" ht="15.75" hidden="false" customHeight="true" outlineLevel="0" collapsed="false">
      <c r="A33" s="16" t="s">
        <v>144</v>
      </c>
      <c r="B33" s="37"/>
      <c r="C33" s="34"/>
      <c r="D33" s="37"/>
      <c r="E33" s="37" t="n">
        <v>1</v>
      </c>
      <c r="F33" s="38" t="n">
        <v>10920000</v>
      </c>
      <c r="G33" s="37" t="n">
        <v>4</v>
      </c>
    </row>
    <row r="34" customFormat="false" ht="15.75" hidden="false" customHeight="true" outlineLevel="0" collapsed="false">
      <c r="A34" s="10" t="s">
        <v>62</v>
      </c>
      <c r="B34" s="35"/>
      <c r="C34" s="30"/>
      <c r="D34" s="35"/>
      <c r="E34" s="35" t="n">
        <v>2</v>
      </c>
      <c r="F34" s="36" t="n">
        <v>226800000</v>
      </c>
      <c r="G34" s="35" t="n">
        <v>3.5</v>
      </c>
    </row>
    <row r="35" customFormat="false" ht="15.75" hidden="false" customHeight="true" outlineLevel="0" collapsed="false">
      <c r="A35" s="16" t="s">
        <v>136</v>
      </c>
      <c r="B35" s="37" t="s">
        <v>294</v>
      </c>
      <c r="C35" s="34" t="s">
        <v>295</v>
      </c>
      <c r="D35" s="37" t="n">
        <v>5</v>
      </c>
      <c r="E35" s="37" t="n">
        <v>2</v>
      </c>
      <c r="F35" s="38" t="n">
        <v>44075000</v>
      </c>
      <c r="G35" s="37" t="n">
        <v>7</v>
      </c>
    </row>
    <row r="36" customFormat="false" ht="15.75" hidden="false" customHeight="true" outlineLevel="0" collapsed="false">
      <c r="A36" s="10" t="s">
        <v>214</v>
      </c>
      <c r="B36" s="35"/>
      <c r="C36" s="30"/>
      <c r="D36" s="35"/>
      <c r="E36" s="35" t="n">
        <v>1</v>
      </c>
      <c r="F36" s="36" t="n">
        <v>8500000</v>
      </c>
      <c r="G36" s="35" t="n">
        <v>3</v>
      </c>
    </row>
    <row r="37" customFormat="false" ht="15.75" hidden="false" customHeight="true" outlineLevel="0" collapsed="false">
      <c r="A37" s="16" t="s">
        <v>196</v>
      </c>
      <c r="B37" s="37" t="s">
        <v>296</v>
      </c>
      <c r="C37" s="34" t="s">
        <v>297</v>
      </c>
      <c r="D37" s="37" t="n">
        <v>6</v>
      </c>
      <c r="E37" s="37" t="n">
        <v>2</v>
      </c>
      <c r="F37" s="38" t="n">
        <v>50119000</v>
      </c>
      <c r="G37" s="37" t="n">
        <v>4</v>
      </c>
    </row>
    <row r="38" customFormat="false" ht="15.75" hidden="false" customHeight="true" outlineLevel="0" collapsed="false">
      <c r="A38" s="10" t="s">
        <v>110</v>
      </c>
      <c r="B38" s="35"/>
      <c r="C38" s="30"/>
      <c r="D38" s="35"/>
      <c r="E38" s="35" t="n">
        <v>3</v>
      </c>
      <c r="F38" s="36" t="n">
        <v>21550000</v>
      </c>
      <c r="G38" s="35" t="n">
        <v>4</v>
      </c>
    </row>
    <row r="39" customFormat="false" ht="15.75" hidden="false" customHeight="true" outlineLevel="0" collapsed="false">
      <c r="A39" s="16" t="s">
        <v>192</v>
      </c>
      <c r="B39" s="37" t="s">
        <v>298</v>
      </c>
      <c r="C39" s="34" t="s">
        <v>299</v>
      </c>
      <c r="D39" s="37" t="n">
        <v>6</v>
      </c>
      <c r="E39" s="37" t="n">
        <v>2</v>
      </c>
      <c r="F39" s="38" t="n">
        <v>58790000</v>
      </c>
      <c r="G39" s="37" t="n">
        <v>5</v>
      </c>
    </row>
    <row r="40" customFormat="false" ht="15.75" hidden="false" customHeight="true" outlineLevel="0" collapsed="false">
      <c r="A40" s="10" t="s">
        <v>89</v>
      </c>
      <c r="B40" s="35"/>
      <c r="C40" s="30"/>
      <c r="D40" s="35"/>
      <c r="E40" s="35" t="n">
        <v>3</v>
      </c>
      <c r="F40" s="36" t="n">
        <v>3530000</v>
      </c>
      <c r="G40" s="35" t="n">
        <v>4</v>
      </c>
    </row>
    <row r="41" customFormat="false" ht="15.75" hidden="false" customHeight="true" outlineLevel="0" collapsed="false">
      <c r="A41" s="16" t="s">
        <v>178</v>
      </c>
      <c r="B41" s="37"/>
      <c r="C41" s="34"/>
      <c r="D41" s="37"/>
      <c r="E41" s="37" t="n">
        <v>2</v>
      </c>
      <c r="F41" s="38" t="n">
        <v>31160000</v>
      </c>
      <c r="G41" s="37" t="n">
        <v>12.5</v>
      </c>
    </row>
    <row r="42" customFormat="false" ht="15.75" hidden="false" customHeight="true" outlineLevel="0" collapsed="false">
      <c r="A42" s="10" t="s">
        <v>93</v>
      </c>
      <c r="B42" s="35" t="s">
        <v>300</v>
      </c>
      <c r="C42" s="30" t="s">
        <v>301</v>
      </c>
      <c r="D42" s="35" t="n">
        <v>8</v>
      </c>
      <c r="E42" s="35" t="n">
        <v>2</v>
      </c>
      <c r="F42" s="36" t="n">
        <v>3716600</v>
      </c>
      <c r="G42" s="35" t="n">
        <v>5</v>
      </c>
    </row>
    <row r="43" customFormat="false" ht="15.75" hidden="false" customHeight="true" outlineLevel="0" collapsed="false">
      <c r="A43" s="16" t="s">
        <v>103</v>
      </c>
      <c r="B43" s="37"/>
      <c r="C43" s="34"/>
      <c r="D43" s="37"/>
      <c r="E43" s="37" t="n">
        <v>1</v>
      </c>
      <c r="F43" s="38" t="n">
        <v>2537500</v>
      </c>
      <c r="G43" s="37" t="n">
        <v>4</v>
      </c>
    </row>
    <row r="44" customFormat="false" ht="15.75" hidden="false" customHeight="true" outlineLevel="0" collapsed="false">
      <c r="A44" s="10" t="s">
        <v>159</v>
      </c>
      <c r="B44" s="35" t="s">
        <v>302</v>
      </c>
      <c r="C44" s="30" t="s">
        <v>303</v>
      </c>
      <c r="D44" s="35" t="n">
        <v>8</v>
      </c>
      <c r="E44" s="35" t="n">
        <v>2</v>
      </c>
      <c r="F44" s="36" t="n">
        <v>9780000</v>
      </c>
      <c r="G44" s="35" t="n">
        <v>6.5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2026-06-23T19:13:56Z</dcterms:created>
  <dc:creator>openpyxl</dc:creator>
  <dc:description/>
  <dc:language>en-US</dc:language>
  <cp:lastModifiedBy/>
  <dcterms:modified xsi:type="dcterms:W3CDTF">2026-06-23T19:13:56Z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